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9"/>
  </bookViews>
  <sheets>
    <sheet name="BSIC019a" sheetId="4" r:id="rId1"/>
    <sheet name="BSIC019b" sheetId="5" r:id="rId2"/>
    <sheet name="BSIC032a" sheetId="6" r:id="rId3"/>
    <sheet name="BSIC032b" sheetId="7" r:id="rId4"/>
    <sheet name="BSIC034a" sheetId="8" r:id="rId5"/>
    <sheet name="BSIC034b" sheetId="9" r:id="rId6"/>
    <sheet name="NSIC142" sheetId="10" r:id="rId7"/>
    <sheet name="NSIC143a" sheetId="11" r:id="rId8"/>
    <sheet name="NSIC143b" sheetId="12" r:id="rId9"/>
    <sheet name="NSIC143c" sheetId="13" r:id="rId10"/>
  </sheets>
  <definedNames>
    <definedName name="_xlnm.Print_Area" localSheetId="0">BSIC019a!$A$1:$G$36</definedName>
    <definedName name="_xlnm.Print_Area" localSheetId="1">BSIC019b!$A$1:$G$34</definedName>
    <definedName name="_xlnm.Print_Area" localSheetId="2">BSIC032a!$A$2:$G$49</definedName>
    <definedName name="_xlnm.Print_Area" localSheetId="3">BSIC032b!$A$2:$G$47</definedName>
    <definedName name="_xlnm.Print_Area" localSheetId="4">BSIC034a!$A$1:$G$35</definedName>
    <definedName name="_xlnm.Print_Area" localSheetId="5">BSIC034b!$A$1:$G$34</definedName>
  </definedNames>
  <calcPr calcId="145621"/>
</workbook>
</file>

<file path=xl/calcChain.xml><?xml version="1.0" encoding="utf-8"?>
<calcChain xmlns="http://schemas.openxmlformats.org/spreadsheetml/2006/main">
  <c r="H11" i="13" l="1"/>
  <c r="I11" i="13" s="1"/>
  <c r="E10" i="13"/>
  <c r="I10" i="13" s="1"/>
  <c r="E9" i="13"/>
  <c r="I9" i="13" s="1"/>
  <c r="E8" i="13"/>
  <c r="I8" i="13" s="1"/>
  <c r="I7" i="13"/>
  <c r="D2" i="13"/>
  <c r="I10" i="12"/>
  <c r="I11" i="12" s="1"/>
  <c r="I12" i="12" s="1"/>
  <c r="D2" i="12"/>
  <c r="H11" i="11"/>
  <c r="I12" i="11" s="1"/>
  <c r="D2" i="11"/>
  <c r="I6" i="10"/>
  <c r="E6" i="10"/>
  <c r="D6" i="10"/>
  <c r="D2" i="10"/>
  <c r="F31" i="9"/>
  <c r="F30" i="9"/>
  <c r="G30" i="9" s="1"/>
  <c r="F29" i="9"/>
  <c r="D29" i="9"/>
  <c r="G28" i="9"/>
  <c r="F28" i="9"/>
  <c r="D28" i="9"/>
  <c r="G25" i="9"/>
  <c r="G20" i="9"/>
  <c r="F32" i="8"/>
  <c r="F31" i="8"/>
  <c r="G31" i="8" s="1"/>
  <c r="L30" i="8"/>
  <c r="D30" i="8" s="1"/>
  <c r="F30" i="8"/>
  <c r="F29" i="8"/>
  <c r="D29" i="8"/>
  <c r="G29" i="8" s="1"/>
  <c r="F28" i="8"/>
  <c r="G28" i="8" s="1"/>
  <c r="D28" i="8"/>
  <c r="G25" i="8"/>
  <c r="G20" i="8"/>
  <c r="F44" i="7"/>
  <c r="F43" i="7"/>
  <c r="G43" i="7" s="1"/>
  <c r="F42" i="7"/>
  <c r="G42" i="7" s="1"/>
  <c r="F41" i="7"/>
  <c r="G41" i="7" s="1"/>
  <c r="F40" i="7"/>
  <c r="G40" i="7" s="1"/>
  <c r="F39" i="7"/>
  <c r="G39" i="7" s="1"/>
  <c r="F38" i="7"/>
  <c r="G38" i="7" s="1"/>
  <c r="F37" i="7"/>
  <c r="G37" i="7" s="1"/>
  <c r="F36" i="7"/>
  <c r="G36" i="7" s="1"/>
  <c r="F35" i="7"/>
  <c r="G35" i="7" s="1"/>
  <c r="D35" i="7"/>
  <c r="G32" i="7"/>
  <c r="G21" i="7"/>
  <c r="F46" i="6"/>
  <c r="F45" i="6"/>
  <c r="G45" i="6" s="1"/>
  <c r="F44" i="6"/>
  <c r="G44" i="6" s="1"/>
  <c r="F43" i="6"/>
  <c r="G43" i="6" s="1"/>
  <c r="F42" i="6"/>
  <c r="G42" i="6" s="1"/>
  <c r="F41" i="6"/>
  <c r="G41" i="6" s="1"/>
  <c r="F40" i="6"/>
  <c r="G40" i="6" s="1"/>
  <c r="F39" i="6"/>
  <c r="G39" i="6" s="1"/>
  <c r="F38" i="6"/>
  <c r="G38" i="6" s="1"/>
  <c r="L37" i="6"/>
  <c r="F37" i="6"/>
  <c r="D37" i="6"/>
  <c r="G37" i="6" s="1"/>
  <c r="F36" i="6"/>
  <c r="G36" i="6" s="1"/>
  <c r="D36" i="6"/>
  <c r="F35" i="6"/>
  <c r="G35" i="6" s="1"/>
  <c r="G32" i="6"/>
  <c r="G21" i="6"/>
  <c r="F31" i="5"/>
  <c r="F30" i="5"/>
  <c r="G30" i="5" s="1"/>
  <c r="F29" i="5"/>
  <c r="G29" i="5" s="1"/>
  <c r="D29" i="5"/>
  <c r="F28" i="5"/>
  <c r="D28" i="5"/>
  <c r="G25" i="5"/>
  <c r="G20" i="5"/>
  <c r="F33" i="4"/>
  <c r="F32" i="4"/>
  <c r="G32" i="4" s="1"/>
  <c r="L31" i="4"/>
  <c r="D31" i="4" s="1"/>
  <c r="G31" i="4" s="1"/>
  <c r="F31" i="4"/>
  <c r="F30" i="4"/>
  <c r="G30" i="4" s="1"/>
  <c r="D30" i="4"/>
  <c r="F29" i="4"/>
  <c r="G29" i="4" s="1"/>
  <c r="F28" i="4"/>
  <c r="G28" i="4" s="1"/>
  <c r="D28" i="4"/>
  <c r="G25" i="4"/>
  <c r="G20" i="4"/>
  <c r="G29" i="9" l="1"/>
  <c r="I12" i="13"/>
  <c r="I13" i="13" s="1"/>
  <c r="I14" i="13" s="1"/>
  <c r="I15" i="13" s="1"/>
  <c r="E2" i="13" s="1"/>
  <c r="G32" i="9"/>
  <c r="G34" i="9" s="1"/>
  <c r="G28" i="5"/>
  <c r="H8" i="10"/>
  <c r="H9" i="10" s="1"/>
  <c r="I13" i="11"/>
  <c r="I14" i="11" s="1"/>
  <c r="I15" i="11" s="1"/>
  <c r="E2" i="11" s="1"/>
  <c r="I13" i="12"/>
  <c r="E2" i="12" s="1"/>
  <c r="H7" i="10"/>
  <c r="G47" i="6"/>
  <c r="G49" i="6" s="1"/>
  <c r="G45" i="7"/>
  <c r="G47" i="7" s="1"/>
  <c r="G30" i="8"/>
  <c r="G33" i="8" s="1"/>
  <c r="G35" i="8" s="1"/>
  <c r="G32" i="5"/>
  <c r="G34" i="5" s="1"/>
  <c r="G34" i="4"/>
  <c r="G36" i="4" s="1"/>
  <c r="I10" i="10" l="1"/>
  <c r="I11" i="10" s="1"/>
  <c r="I9" i="10"/>
  <c r="I12" i="10" l="1"/>
  <c r="E2" i="10" s="1"/>
</calcChain>
</file>

<file path=xl/sharedStrings.xml><?xml version="1.0" encoding="utf-8"?>
<sst xmlns="http://schemas.openxmlformats.org/spreadsheetml/2006/main" count="323" uniqueCount="96">
  <si>
    <t>BSIC019a</t>
  </si>
  <si>
    <t xml:space="preserve">Attrezzatura modulare per bordo ponte composta da piano di lavoro costituito da pianali metallici e parapetto costituito da correnti e tavola fermapiede, compreso rete di sicurezza posta al di sotto del piano di lavoro e rete per il contenimento di materiali minuti,  ancorata all'intradosso dello sbalzo. Compenso per l'installazione e rimozione a fine lavori con uso autocarro munito di cestello, regolarmente omologata e collaudata dagli Enti competenti a norma delle leggi vigenti ed il noleggio per mese di utilizzo o frazione, compreso il mantenimento in efficienza, per ogni metro lineare di attrezzatura. 
PER IL PRIMO MESE O FRAZIONE
</t>
  </si>
  <si>
    <t>quantità considerata</t>
  </si>
  <si>
    <t>n°</t>
  </si>
  <si>
    <t>Codice</t>
  </si>
  <si>
    <t>Descrizione</t>
  </si>
  <si>
    <t>U.M.</t>
  </si>
  <si>
    <t>Quantità</t>
  </si>
  <si>
    <t>P.U.</t>
  </si>
  <si>
    <t>Incidenza</t>
  </si>
  <si>
    <t>Eur/cad</t>
  </si>
  <si>
    <t>prezzo</t>
  </si>
  <si>
    <t>Macchinari</t>
  </si>
  <si>
    <t>A) TOTALE MACCHINARI</t>
  </si>
  <si>
    <t>€/cad</t>
  </si>
  <si>
    <t>Mano d'opera</t>
  </si>
  <si>
    <t>B) TOTALE MANO D'OPERA</t>
  </si>
  <si>
    <t>Noleggi</t>
  </si>
  <si>
    <t>SIC.01.01.005.a</t>
  </si>
  <si>
    <t>PONTEGGIO MODULARE MULTIDIREZIONALE METALLICO. 
maglia standard m 1,10 x 1,80), costituito da rosette a più fori solidali ai montanti, alle quali
vengono collegati correnti e diagonali in opera.
Sono compresi:
- la fornitura di tutti gli elementi necessari per la costruzione del ponteggio;
- il montaggio e lo smontaggio eseguito da personale esperto e dotato dei prescritti Dispositivi di
Protezione Individuale, anche quando, per motivi legati alla sicurezza dei lavoratori, queste azioni
vengono ripetute più volte durante il corso dei lavori;
- i pianali in legno o metallo o altro materiale idoneo;
- le tavole fermapiede e i parapetti
- le scale interne di collegamento tra pianale e pianale;
- le basette;
- i diagonali;
- gli ancoraggi;
- la documentazione prevista dalla vigente normativa riguardo l'autorizzazione ministeriale, con gli
schemi di montaggio.
Gli apprestamenti sono e restano di proprietà dell'impresa.
È inoltre compreso quanto altro occorre per dare la struttura installata nel rispetto delle normative
vigenti.
La misurazione è effettuata a nodo, per ogni mese o frazione, in relazione al calcolo strutturale
PER IL PRIMO MESE O FRAZIONE - FORNITURA ALL'ESTERNO DI MANUFATTI</t>
  </si>
  <si>
    <t>giunto</t>
  </si>
  <si>
    <t>nodo</t>
  </si>
  <si>
    <t>SIC.02.01.005.b</t>
  </si>
  <si>
    <t xml:space="preserve">PARAPETTI PREFABBRICATI
Parapetto prefabbricato anticaduta da realizzare per la protezione contro il vuoto, (esempio:cigli degli scavi, fossi, vuoti, etc) , fornito e posto in opera. I dritti devono essere posti ad un interasse adeguato al fine di garantire la tenuta all'eventuale spinta di un operatore. I correnti e la tavola ferma piede non devono lasciare una luce in senso verticale, maggiore di cm 60, inoltre sia i correnti che le tavole ferma piede devono essere applicati dalla parte interna dei montanti. Sono compresi: l'uso per la durata delle fasi di lavoro che lo richiedono al fine di garantire la sicurezza dei lavoratori; il montaggio con tutto ciò che occorre per eseguirlo e lo smontaggio anche quando, per motivi legati alla sicurezza dei lavoratori, queste azioni vengono ripetute più volte durante le fasi di lavoro; l'accatastamento e lo smaltimento a fine opera. Gli apprestamenti sono e restano di proprietà dell'impresa. E' inoltre compreso quanto altro occorre per l'utilizzo temporaneo dei parapetti. Misurato a metro lineare posto in opera, per l'intera durata delle fasi di lavoro.
</t>
  </si>
  <si>
    <t>m</t>
  </si>
  <si>
    <t>SIC.01.01.015.a</t>
  </si>
  <si>
    <t>SCHERMATURA CON TELI E RETI IN PLASTICA
di ponteggi e castelletti e simili con teli e reti in plastica, fornita e posta in opera.
Sono compresi:
- ogni onere e magistero per dare la schermatura montata eseguita da personale esperto e dotato dei
prescritti Dispositivi di Protezione Individuale;
- lo smontaggio eseguito da personale esperto e dotato dei prescritti Dispositivi di Protezione
Individuale, ad opera ultimata, anche in tempi differenti;
- l'accatastamento e lo smaltimento a fine opera;
- il mantenimento in condizioni di sicurezza.
Tutti i materiali sono e restano di proprietà dell'impresa.
È inoltre compreso quanto altro occorre per dare la schermatura realizzate a regola d'arte.
Misurata per ogni metro quadrato di facciavista
PER IL PRIMO MESE O FRAZIONE</t>
  </si>
  <si>
    <t>mq.</t>
  </si>
  <si>
    <t>L.01.005 LAZIO</t>
  </si>
  <si>
    <t>NOLO DI AUTOCARRO CON BRACCIO MUNITO DI CESTELLO
idoneo per lavorazioni fino a ml 13 dal piano viabile</t>
  </si>
  <si>
    <t>h</t>
  </si>
  <si>
    <t>produttività</t>
  </si>
  <si>
    <t>m/h</t>
  </si>
  <si>
    <t>C) TOTALE NOLEGGI</t>
  </si>
  <si>
    <t>TOTALE  (A+B+C)</t>
  </si>
  <si>
    <t>€/m</t>
  </si>
  <si>
    <t>BSIC019b</t>
  </si>
  <si>
    <t>Idem come al BSIC019a.
PER OGNI MESE IN PIÙ O FRAZIONE</t>
  </si>
  <si>
    <t>SIC.01.01.005.b</t>
  </si>
  <si>
    <t>PONTEGGIO MODULARE MULTIDIREZIONALE METALLICO. 
maglia standard m 1,10 x 1,80), costituito da rosette a più fori solidali ai montanti, alle quali
vengono collegati correnti e diagonali in opera.
Sono compresi:
- la fornitura di tutti gli elementi necessari per la costruzione del ponteggio;
- il montaggio e lo smontaggio eseguito da personale esperto e dotato dei prescritti Dispositivi di
Protezione Individuale, anche quando, per motivi legati alla sicurezza dei lavoratori, queste azioni
vengono ripetute più volte durante il corso dei lavori;
- i pianali in legno o metallo o altro materiale idoneo;
- le tavole fermapiede e i parapetti
- le scale interne di collegamento tra pianale e pianale;
- le basette;
- i diagonali;
- gli ancoraggi;
- la documentazione prevista dalla vigente normativa riguardo l'autorizzazione ministeriale, con gli
schemi di montaggio.
Gli apprestamenti sono e restano di proprietà dell'impresa.
È inoltre compreso quanto altro occorre per dare la struttura installata nel rispetto delle normative
vigenti.
La misurazione è effettuata a nodo, per ogni mese o frazione, in relazione al calcolo strutturale
PER OGNI MESE IN PIÙ O FRAZIONE - FORNITURA ALL'ESTERNO DI MANUFATTI</t>
  </si>
  <si>
    <t>SIC.01.01.015.b</t>
  </si>
  <si>
    <t xml:space="preserve">SCHERMATURA CON TELI E RETI IN PLASTICA
di ponteggi e castelletti e simili con teli e reti in plastica, fornita e posta in opera.
Sono compresi:
- ogni onere e magistero per dare la schermatura montata eseguita da personale esperto e dotato dei
prescritti Dispositivi di Protezione Individuale;
- lo smontaggio eseguito da personale esperto e dotato dei prescritti Dispositivi di Protezione
Individuale, ad opera ultimata, anche in tempi differenti;
- l'accatastamento e lo smaltimento a fine opera;
- il mantenimento in condizioni di sicurezza.
Tutti i materiali sono e restano di proprietà dell'impresa.
È inoltre compreso quanto altro occorre per dare la schermatura realizzate a regola d'arte.
Misurata per ogni metro quadrato di facciavista
PER OGNI MESE IN PIÙ O FRAZIONE </t>
  </si>
  <si>
    <t>BSIC032a</t>
  </si>
  <si>
    <t>parapetto anticaduta costituito da aste verticali metalliche prefabbricate, correnti orizzontali di chiusura e tavola fermapiede, compreso rete per il contenimento di materiali minuti, ancorato alla soletta e/o al cordolo dell'opera d'arte tramite sistema a morsa, piastra tassellata o altro sistema equivalente con altezza finale minima dal punto più alto soggetto a lavorazione pari a 1,00 m. Compreso l'installazione e la rimozione a fine lavori con uso di autocarro munito di cestello, regolarmente omologato e collaudato dagli Enti competenti a norma delle leggi vigenti ed il noleggio per mese di utilizzo o frazione, compreso il mantenimento in efficienza, per ogni metro lineare di attrezzatura.
PER IL PRIMO MESE O FRAZIONE</t>
  </si>
  <si>
    <t>SIC.02.01.005</t>
  </si>
  <si>
    <t xml:space="preserve">PARAPETTI PREFABBRICATI
Parapetto prefabbricato anticaduta da realizzare per la protezione contro il vuoto, (esempio:cigli degli scavi, fossi, vuoti, etc) , fornito e posto in opera. I dritti devono essere posti ad un interasse adeguato al fine di garantire la tenuta all'eventuale spinta di un operatore. I correnti e la tavola ferma piede non devono lasciare una luce in senso verticale, maggiore di cm 60, inoltre sia i correnti che le tavole ferma piede devono essere applicati dalla parte interna dei montanti. Sono compresi: l'uso per la durata delle fasi di lavoro che lo richiedono al fine di garantire la sicurezza dei lavoratori; il montaggio con tutto ciò che occorre per eseguirlo e lo smontaggio anche quando, per motivi legati alla sicurezza dei lavoratori, queste azioni vengono ripetute più volte durante le fasi di lavoro; l'accatastamento e lo smaltimento a fine opera. Gli apprestamenti sono e restano di proprietà dell'impresa. E' inoltre compreso quanto altro occorre per l'utilizzo temporaneo dei parapetti. Misurato a metro lineare posto in opera, per l'intera durata delle fasi di lavoro.
euro (dodici/90)
</t>
  </si>
  <si>
    <t>L.01.005</t>
  </si>
  <si>
    <t>BSIC032b</t>
  </si>
  <si>
    <t>Idem come al BSIC032a.
PER OGNI MESE IN PIÙ O FRAZIONE</t>
  </si>
  <si>
    <t>BSIC034a</t>
  </si>
  <si>
    <t>Ponteggio modulare multidirezionale metallico per bordo ponte, compreso rete di sicurezza posta al di sotto del piano di lavoro e rete per il contenimento di materiali minuti. Compenso per l'installazione e rimozione a fine lavori con uso autocarro munito di cestello, regolarmente omologata e collaudata dagli Enti competenti a norma delle leggi vigenti ed il noleggio per mese di utilizzo o frazione, compreso il mantenimento in efficienza, per ogni metro lineare di ponteggio.
PER IL PRIMO MESE O FRAZIONE</t>
  </si>
  <si>
    <t>nodi</t>
  </si>
  <si>
    <t>BSIC034b</t>
  </si>
  <si>
    <t>Idem come al BSIC034a.
PER OGNI MESE IN PIÙ O FRAZIONE</t>
  </si>
  <si>
    <t>codice</t>
  </si>
  <si>
    <t>descrizione</t>
  </si>
  <si>
    <t>u.m.</t>
  </si>
  <si>
    <t>NSIC142</t>
  </si>
  <si>
    <t>Delimitazione di zone di cantiere mediante elementi in calcestruzzo tipo new jersey, retti o curvi della classe H4 e dotati di dispositivi rifrangenti. 
E' compresa: la sostituzione in caso di eventuali perdite e/o danneggiamenti.
NOLEGGIO SETTIMANALE PER METRO LINEARE.</t>
  </si>
  <si>
    <t>voce</t>
  </si>
  <si>
    <t>misure</t>
  </si>
  <si>
    <t>totale misure</t>
  </si>
  <si>
    <t>Coefficiente di ammortamento</t>
  </si>
  <si>
    <t>importo totale lordo</t>
  </si>
  <si>
    <t>CE.28.005.n</t>
  </si>
  <si>
    <t>barriera stradale di sicurezza, retta o curva della classe H4 - centrale</t>
  </si>
  <si>
    <t>CE.28.010.d</t>
  </si>
  <si>
    <t>Dispositivi rifrangenti</t>
  </si>
  <si>
    <t>cad</t>
  </si>
  <si>
    <t>percentuale dovuta alla sostituzione dei materiali di cui sopra per eventuali perdite o danneggiamenti.</t>
  </si>
  <si>
    <t>ammortamento</t>
  </si>
  <si>
    <t>costo a settimana da ammortamento</t>
  </si>
  <si>
    <t>53 settimane</t>
  </si>
  <si>
    <t>spese generali</t>
  </si>
  <si>
    <t>utile di impresa</t>
  </si>
  <si>
    <t>m*sett</t>
  </si>
  <si>
    <t>NOTA</t>
  </si>
  <si>
    <t>ANAS
elenco prezzi 2013</t>
  </si>
  <si>
    <t>NSIC143a</t>
  </si>
  <si>
    <t>Piazzamento e successiva rimozione di un metro di elementi in calcestruzzo tipo new jersey (come descritto in NSIC142) per delimitazione di zone di cantiere. 
E' compresa: la manutenzione per tutto il periodo di durata della fase di riferimento.</t>
  </si>
  <si>
    <t>L.01.002.d
ANAS 2013</t>
  </si>
  <si>
    <t>NOLO DI AUTOCARRO PER LAVORO NOTTURNO
funzionante compreso conducente, carburante e lubrificante per prestazioni di lavoro notturno
Per ogni ora di lavoro.
DELLA PORTATA DI OLTRE QL 150 CON BILICO.</t>
  </si>
  <si>
    <t>ora</t>
  </si>
  <si>
    <t>L.01.045
ANAS 2013</t>
  </si>
  <si>
    <t>NOLO DI AUTOGRU
funzionante compreso conducente, carburante e lubrificante.
Per ogni ora di lavoro.
DELLA PORTATA DA 5 A 10 TONN.</t>
  </si>
  <si>
    <t>1.06.1c
CTP 2012</t>
  </si>
  <si>
    <t xml:space="preserve">operaio specializzato </t>
  </si>
  <si>
    <t>1.06.1b
CTP 2012</t>
  </si>
  <si>
    <t xml:space="preserve">operaio qualificato </t>
  </si>
  <si>
    <t>quota per operazioni di manutenzione.</t>
  </si>
  <si>
    <t>%</t>
  </si>
  <si>
    <t>Tot.*m</t>
  </si>
  <si>
    <t>NSIC143b</t>
  </si>
  <si>
    <t xml:space="preserve">Movimentazione e riposizionamento di un metro di elementi in calcestruzzo tipo new jersey (come descritto in NSIC142) per delimitazione di zone di cantiere. </t>
  </si>
  <si>
    <t>NSIC143c</t>
  </si>
  <si>
    <t xml:space="preserve">Rimozione di un metro di elementi in calcestruzzo tipo new jersey (come descritto in NSIC142) per delimitazione di zone di cantiere.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</si>
</sst>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8" formatCode="&quot;€&quot;\ #,##0.00;[Red]\-&quot;€&quot;\ #,##0.00"/>
    <numFmt numFmtId="42" formatCode="_-&quot;€&quot;\ * #,##0_-;\-&quot;€&quot;\ * #,##0_-;_-&quot;€&quot;\ * &quot;-&quot;_-;_-@_-"/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_-;\-* #,##0.00_-;_-* &quot;-&quot;_-;_-@_-"/>
    <numFmt numFmtId="165" formatCode="_-* #,##0.0000_-;\-* #,##0.0000_-;_-* &quot;-&quot;_-;_-@_-"/>
    <numFmt numFmtId="166" formatCode="_-[$€]\ * #,##0.00_-;\-[$€]\ * #,##0.00_-;_-[$€]\ * &quot;-&quot;??_-;_-@_-"/>
    <numFmt numFmtId="167" formatCode="_-* #,##0_-;\-* #,##0_-;_-* &quot;-&quot;??_-;_-@_-"/>
    <numFmt numFmtId="168" formatCode="_-&quot;€&quot;\ * #,##0.00_-;\-&quot;€&quot;\ * #,##0.00_-;_-&quot;€&quot;\ * &quot;-&quot;_-;_-@_-"/>
    <numFmt numFmtId="169" formatCode="_-[$€-410]\ * #,##0.00_-;\-[$€-410]\ * #,##0.00_-;_-[$€-410]\ * &quot;-&quot;??_-;_-@_-"/>
    <numFmt numFmtId="170" formatCode="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9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right"/>
    </xf>
    <xf numFmtId="0" fontId="0" fillId="0" borderId="0" xfId="0" applyBorder="1" applyAlignment="1">
      <alignment horizontal="center"/>
    </xf>
    <xf numFmtId="164" fontId="4" fillId="0" borderId="0" xfId="2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2" applyNumberFormat="1" applyFont="1"/>
    <xf numFmtId="164" fontId="3" fillId="0" borderId="0" xfId="2" applyNumberFormat="1" applyFont="1" applyAlignment="1">
      <alignment horizontal="center"/>
    </xf>
    <xf numFmtId="164" fontId="3" fillId="0" borderId="11" xfId="2" applyNumberFormat="1" applyFont="1" applyBorder="1"/>
    <xf numFmtId="0" fontId="6" fillId="0" borderId="12" xfId="0" applyFont="1" applyBorder="1" applyAlignment="1">
      <alignment horizontal="center" wrapText="1"/>
    </xf>
    <xf numFmtId="0" fontId="6" fillId="0" borderId="12" xfId="0" applyFont="1" applyBorder="1" applyAlignment="1">
      <alignment horizontal="center"/>
    </xf>
    <xf numFmtId="164" fontId="6" fillId="0" borderId="12" xfId="2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/>
    </xf>
    <xf numFmtId="164" fontId="6" fillId="0" borderId="14" xfId="2" applyNumberFormat="1" applyFont="1" applyBorder="1" applyAlignment="1">
      <alignment horizontal="center"/>
    </xf>
    <xf numFmtId="0" fontId="6" fillId="3" borderId="11" xfId="0" applyFont="1" applyFill="1" applyBorder="1" applyAlignment="1">
      <alignment horizontal="center" wrapText="1"/>
    </xf>
    <xf numFmtId="0" fontId="3" fillId="3" borderId="11" xfId="0" applyFont="1" applyFill="1" applyBorder="1"/>
    <xf numFmtId="0" fontId="6" fillId="0" borderId="15" xfId="0" applyFont="1" applyBorder="1" applyAlignment="1">
      <alignment horizontal="center"/>
    </xf>
    <xf numFmtId="164" fontId="6" fillId="0" borderId="16" xfId="2" applyNumberFormat="1" applyFont="1" applyBorder="1" applyAlignment="1">
      <alignment horizontal="center"/>
    </xf>
    <xf numFmtId="164" fontId="6" fillId="0" borderId="17" xfId="2" applyNumberFormat="1" applyFont="1" applyBorder="1" applyAlignment="1">
      <alignment horizontal="center"/>
    </xf>
    <xf numFmtId="0" fontId="4" fillId="0" borderId="12" xfId="0" applyFont="1" applyBorder="1" applyAlignment="1">
      <alignment wrapText="1"/>
    </xf>
    <xf numFmtId="0" fontId="4" fillId="0" borderId="18" xfId="0" applyFont="1" applyBorder="1" applyAlignment="1"/>
    <xf numFmtId="164" fontId="4" fillId="0" borderId="19" xfId="2" applyNumberFormat="1" applyFont="1" applyBorder="1" applyAlignment="1">
      <alignment horizontal="center"/>
    </xf>
    <xf numFmtId="164" fontId="4" fillId="0" borderId="20" xfId="2" applyNumberFormat="1" applyFont="1" applyBorder="1" applyAlignment="1"/>
    <xf numFmtId="164" fontId="4" fillId="0" borderId="20" xfId="2" applyNumberFormat="1" applyFont="1" applyBorder="1"/>
    <xf numFmtId="164" fontId="4" fillId="0" borderId="21" xfId="2" applyNumberFormat="1" applyFont="1" applyBorder="1"/>
    <xf numFmtId="0" fontId="4" fillId="0" borderId="0" xfId="0" applyFont="1" applyAlignment="1"/>
    <xf numFmtId="0" fontId="4" fillId="0" borderId="22" xfId="0" applyFont="1" applyFill="1" applyBorder="1" applyAlignment="1">
      <alignment wrapText="1"/>
    </xf>
    <xf numFmtId="0" fontId="4" fillId="0" borderId="22" xfId="0" applyFont="1" applyFill="1" applyBorder="1" applyAlignment="1"/>
    <xf numFmtId="164" fontId="4" fillId="0" borderId="23" xfId="2" applyNumberFormat="1" applyFont="1" applyFill="1" applyBorder="1" applyAlignment="1">
      <alignment horizontal="center"/>
    </xf>
    <xf numFmtId="164" fontId="4" fillId="0" borderId="24" xfId="2" applyNumberFormat="1" applyFont="1" applyFill="1" applyBorder="1" applyAlignment="1"/>
    <xf numFmtId="165" fontId="4" fillId="0" borderId="25" xfId="2" applyNumberFormat="1" applyFont="1" applyFill="1" applyBorder="1"/>
    <xf numFmtId="164" fontId="4" fillId="0" borderId="26" xfId="2" applyNumberFormat="1" applyFont="1" applyFill="1" applyBorder="1"/>
    <xf numFmtId="0" fontId="4" fillId="0" borderId="0" xfId="0" applyFont="1" applyFill="1" applyAlignment="1"/>
    <xf numFmtId="43" fontId="0" fillId="0" borderId="0" xfId="0" applyNumberFormat="1" applyFill="1"/>
    <xf numFmtId="0" fontId="6" fillId="0" borderId="0" xfId="0" applyFont="1" applyFill="1" applyAlignment="1">
      <alignment horizontal="center"/>
    </xf>
    <xf numFmtId="43" fontId="4" fillId="0" borderId="0" xfId="1" applyFont="1" applyFill="1" applyAlignment="1"/>
    <xf numFmtId="0" fontId="0" fillId="0" borderId="22" xfId="0" applyBorder="1" applyAlignment="1">
      <alignment wrapText="1"/>
    </xf>
    <xf numFmtId="0" fontId="4" fillId="0" borderId="22" xfId="0" applyFont="1" applyBorder="1" applyAlignment="1"/>
    <xf numFmtId="164" fontId="4" fillId="0" borderId="23" xfId="2" applyNumberFormat="1" applyFont="1" applyBorder="1" applyAlignment="1">
      <alignment horizontal="center"/>
    </xf>
    <xf numFmtId="164" fontId="4" fillId="0" borderId="24" xfId="2" applyNumberFormat="1" applyFont="1" applyBorder="1" applyAlignment="1"/>
    <xf numFmtId="165" fontId="4" fillId="0" borderId="25" xfId="2" applyNumberFormat="1" applyFont="1" applyBorder="1"/>
    <xf numFmtId="164" fontId="4" fillId="0" borderId="26" xfId="2" applyNumberFormat="1" applyFont="1" applyBorder="1"/>
    <xf numFmtId="43" fontId="0" fillId="0" borderId="0" xfId="0" applyNumberFormat="1"/>
    <xf numFmtId="0" fontId="0" fillId="0" borderId="22" xfId="0" applyBorder="1"/>
    <xf numFmtId="164" fontId="4" fillId="0" borderId="25" xfId="2" applyNumberFormat="1" applyFont="1" applyBorder="1"/>
    <xf numFmtId="0" fontId="0" fillId="0" borderId="14" xfId="0" applyBorder="1" applyAlignment="1">
      <alignment wrapText="1"/>
    </xf>
    <xf numFmtId="0" fontId="0" fillId="0" borderId="13" xfId="0" applyBorder="1"/>
    <xf numFmtId="0" fontId="0" fillId="0" borderId="27" xfId="0" applyBorder="1" applyAlignment="1">
      <alignment horizontal="center"/>
    </xf>
    <xf numFmtId="164" fontId="4" fillId="0" borderId="28" xfId="2" applyNumberFormat="1" applyFont="1" applyBorder="1"/>
    <xf numFmtId="164" fontId="4" fillId="0" borderId="29" xfId="2" applyNumberFormat="1" applyFont="1" applyBorder="1"/>
    <xf numFmtId="0" fontId="0" fillId="0" borderId="11" xfId="0" applyBorder="1" applyAlignment="1">
      <alignment wrapText="1"/>
    </xf>
    <xf numFmtId="0" fontId="3" fillId="0" borderId="11" xfId="0" applyFont="1" applyBorder="1" applyAlignment="1">
      <alignment horizontal="left"/>
    </xf>
    <xf numFmtId="0" fontId="0" fillId="0" borderId="30" xfId="0" applyBorder="1" applyAlignment="1">
      <alignment horizontal="center"/>
    </xf>
    <xf numFmtId="164" fontId="4" fillId="0" borderId="31" xfId="2" applyNumberFormat="1" applyFont="1" applyBorder="1"/>
    <xf numFmtId="164" fontId="3" fillId="0" borderId="32" xfId="2" applyNumberFormat="1" applyFont="1" applyBorder="1" applyAlignment="1">
      <alignment horizontal="right"/>
    </xf>
    <xf numFmtId="0" fontId="0" fillId="0" borderId="33" xfId="0" applyBorder="1" applyAlignment="1">
      <alignment horizontal="center"/>
    </xf>
    <xf numFmtId="164" fontId="4" fillId="0" borderId="34" xfId="2" applyNumberFormat="1" applyFont="1" applyBorder="1"/>
    <xf numFmtId="164" fontId="4" fillId="0" borderId="35" xfId="2" applyNumberFormat="1" applyFont="1" applyBorder="1"/>
    <xf numFmtId="0" fontId="0" fillId="3" borderId="11" xfId="0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/>
    <xf numFmtId="0" fontId="0" fillId="0" borderId="19" xfId="0" applyFill="1" applyBorder="1" applyAlignment="1">
      <alignment horizontal="center"/>
    </xf>
    <xf numFmtId="164" fontId="4" fillId="0" borderId="20" xfId="2" applyNumberFormat="1" applyFont="1" applyFill="1" applyBorder="1"/>
    <xf numFmtId="164" fontId="4" fillId="0" borderId="21" xfId="2" applyNumberFormat="1" applyFont="1" applyFill="1" applyBorder="1"/>
    <xf numFmtId="0" fontId="0" fillId="0" borderId="0" xfId="0" applyFill="1"/>
    <xf numFmtId="0" fontId="0" fillId="0" borderId="36" xfId="0" applyBorder="1" applyAlignment="1">
      <alignment horizontal="center"/>
    </xf>
    <xf numFmtId="164" fontId="4" fillId="0" borderId="37" xfId="2" applyNumberFormat="1" applyFont="1" applyBorder="1"/>
    <xf numFmtId="164" fontId="4" fillId="0" borderId="38" xfId="2" applyNumberFormat="1" applyFont="1" applyBorder="1"/>
    <xf numFmtId="0" fontId="0" fillId="0" borderId="39" xfId="0" applyBorder="1" applyAlignment="1">
      <alignment horizontal="center"/>
    </xf>
    <xf numFmtId="164" fontId="4" fillId="0" borderId="40" xfId="2" applyNumberFormat="1" applyFont="1" applyBorder="1"/>
    <xf numFmtId="164" fontId="4" fillId="0" borderId="41" xfId="2" applyNumberFormat="1" applyFont="1" applyBorder="1"/>
    <xf numFmtId="0" fontId="7" fillId="0" borderId="22" xfId="0" applyFont="1" applyBorder="1" applyAlignment="1">
      <alignment vertical="center" wrapText="1"/>
    </xf>
    <xf numFmtId="0" fontId="7" fillId="0" borderId="42" xfId="0" applyFont="1" applyFill="1" applyBorder="1" applyAlignment="1">
      <alignment vertical="center" wrapText="1"/>
    </xf>
    <xf numFmtId="0" fontId="0" fillId="0" borderId="23" xfId="0" applyBorder="1" applyAlignment="1">
      <alignment horizontal="center"/>
    </xf>
    <xf numFmtId="164" fontId="1" fillId="0" borderId="24" xfId="2" applyNumberFormat="1" applyFont="1" applyBorder="1"/>
    <xf numFmtId="164" fontId="1" fillId="0" borderId="25" xfId="2" applyNumberFormat="1" applyFont="1" applyBorder="1"/>
    <xf numFmtId="165" fontId="1" fillId="0" borderId="25" xfId="2" applyNumberFormat="1" applyFont="1" applyFill="1" applyBorder="1"/>
    <xf numFmtId="164" fontId="1" fillId="0" borderId="26" xfId="2" applyNumberFormat="1" applyFont="1" applyFill="1" applyBorder="1"/>
    <xf numFmtId="164" fontId="1" fillId="0" borderId="0" xfId="2" applyNumberFormat="1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7" fillId="0" borderId="22" xfId="0" applyFont="1" applyBorder="1" applyAlignment="1">
      <alignment wrapText="1"/>
    </xf>
    <xf numFmtId="0" fontId="8" fillId="0" borderId="22" xfId="0" applyFont="1" applyBorder="1" applyAlignment="1">
      <alignment horizontal="left" vertical="top" wrapText="1"/>
    </xf>
    <xf numFmtId="0" fontId="7" fillId="0" borderId="22" xfId="4" applyFont="1" applyBorder="1" applyAlignment="1">
      <alignment wrapText="1"/>
    </xf>
    <xf numFmtId="0" fontId="8" fillId="0" borderId="22" xfId="4" applyFont="1" applyBorder="1" applyAlignment="1">
      <alignment horizontal="left" vertical="top" wrapText="1"/>
    </xf>
    <xf numFmtId="0" fontId="1" fillId="0" borderId="23" xfId="4" applyBorder="1" applyAlignment="1">
      <alignment horizontal="center"/>
    </xf>
    <xf numFmtId="164" fontId="1" fillId="0" borderId="25" xfId="5" applyNumberFormat="1" applyFont="1" applyFill="1" applyBorder="1"/>
    <xf numFmtId="164" fontId="1" fillId="0" borderId="25" xfId="5" applyNumberFormat="1" applyFont="1" applyBorder="1"/>
    <xf numFmtId="165" fontId="1" fillId="0" borderId="25" xfId="5" applyNumberFormat="1" applyFont="1" applyFill="1" applyBorder="1"/>
    <xf numFmtId="164" fontId="1" fillId="0" borderId="26" xfId="5" applyNumberFormat="1" applyFont="1" applyFill="1" applyBorder="1"/>
    <xf numFmtId="0" fontId="0" fillId="0" borderId="23" xfId="4" applyFont="1" applyBorder="1" applyAlignment="1">
      <alignment horizontal="center"/>
    </xf>
    <xf numFmtId="164" fontId="1" fillId="0" borderId="24" xfId="5" applyNumberFormat="1" applyFont="1" applyBorder="1"/>
    <xf numFmtId="164" fontId="4" fillId="0" borderId="26" xfId="5" applyNumberFormat="1" applyFont="1" applyFill="1" applyBorder="1"/>
    <xf numFmtId="0" fontId="0" fillId="0" borderId="43" xfId="0" applyBorder="1" applyAlignment="1">
      <alignment wrapText="1"/>
    </xf>
    <xf numFmtId="0" fontId="3" fillId="0" borderId="11" xfId="0" applyFont="1" applyBorder="1" applyAlignment="1">
      <alignment horizontal="right"/>
    </xf>
    <xf numFmtId="0" fontId="0" fillId="0" borderId="44" xfId="0" applyBorder="1"/>
    <xf numFmtId="0" fontId="0" fillId="0" borderId="44" xfId="0" applyBorder="1" applyAlignment="1">
      <alignment horizontal="center"/>
    </xf>
    <xf numFmtId="164" fontId="4" fillId="0" borderId="44" xfId="2" applyNumberFormat="1" applyFont="1" applyBorder="1"/>
    <xf numFmtId="164" fontId="4" fillId="0" borderId="0" xfId="2" applyNumberFormat="1" applyFont="1" applyBorder="1"/>
    <xf numFmtId="0" fontId="3" fillId="0" borderId="0" xfId="0" applyFont="1" applyBorder="1" applyAlignment="1">
      <alignment horizontal="right"/>
    </xf>
    <xf numFmtId="164" fontId="3" fillId="0" borderId="0" xfId="2" applyNumberFormat="1" applyFont="1" applyBorder="1" applyAlignment="1">
      <alignment horizontal="right"/>
    </xf>
    <xf numFmtId="0" fontId="1" fillId="0" borderId="0" xfId="4" applyAlignment="1">
      <alignment wrapText="1"/>
    </xf>
    <xf numFmtId="0" fontId="3" fillId="0" borderId="0" xfId="4" applyFont="1" applyAlignment="1">
      <alignment horizontal="right"/>
    </xf>
    <xf numFmtId="0" fontId="1" fillId="0" borderId="0" xfId="4" applyBorder="1" applyAlignment="1">
      <alignment horizontal="center"/>
    </xf>
    <xf numFmtId="164" fontId="4" fillId="0" borderId="0" xfId="5" applyNumberFormat="1" applyFont="1"/>
    <xf numFmtId="0" fontId="1" fillId="0" borderId="0" xfId="4"/>
    <xf numFmtId="0" fontId="1" fillId="0" borderId="0" xfId="4" applyAlignment="1">
      <alignment horizontal="center"/>
    </xf>
    <xf numFmtId="0" fontId="3" fillId="0" borderId="0" xfId="4" applyFont="1" applyAlignment="1">
      <alignment wrapText="1"/>
    </xf>
    <xf numFmtId="0" fontId="3" fillId="0" borderId="0" xfId="4" applyFont="1"/>
    <xf numFmtId="0" fontId="3" fillId="0" borderId="0" xfId="4" applyFont="1" applyAlignment="1">
      <alignment horizontal="center"/>
    </xf>
    <xf numFmtId="164" fontId="3" fillId="0" borderId="0" xfId="5" applyNumberFormat="1" applyFont="1"/>
    <xf numFmtId="164" fontId="3" fillId="0" borderId="0" xfId="5" applyNumberFormat="1" applyFont="1" applyAlignment="1">
      <alignment horizontal="center"/>
    </xf>
    <xf numFmtId="164" fontId="3" fillId="0" borderId="11" xfId="5" applyNumberFormat="1" applyFont="1" applyBorder="1"/>
    <xf numFmtId="0" fontId="6" fillId="0" borderId="12" xfId="4" applyFont="1" applyBorder="1" applyAlignment="1">
      <alignment horizontal="center" wrapText="1"/>
    </xf>
    <xf numFmtId="0" fontId="6" fillId="0" borderId="12" xfId="4" applyFont="1" applyBorder="1" applyAlignment="1">
      <alignment horizontal="center"/>
    </xf>
    <xf numFmtId="164" fontId="6" fillId="0" borderId="12" xfId="5" applyNumberFormat="1" applyFont="1" applyBorder="1" applyAlignment="1">
      <alignment horizontal="center"/>
    </xf>
    <xf numFmtId="0" fontId="6" fillId="0" borderId="0" xfId="4" applyFont="1" applyAlignment="1">
      <alignment horizontal="center"/>
    </xf>
    <xf numFmtId="0" fontId="6" fillId="0" borderId="13" xfId="4" applyFont="1" applyBorder="1" applyAlignment="1">
      <alignment horizontal="center" wrapText="1"/>
    </xf>
    <xf numFmtId="0" fontId="6" fillId="0" borderId="14" xfId="4" applyFont="1" applyBorder="1" applyAlignment="1">
      <alignment horizontal="center"/>
    </xf>
    <xf numFmtId="164" fontId="6" fillId="0" borderId="14" xfId="5" applyNumberFormat="1" applyFont="1" applyBorder="1" applyAlignment="1">
      <alignment horizontal="center"/>
    </xf>
    <xf numFmtId="0" fontId="6" fillId="3" borderId="11" xfId="4" applyFont="1" applyFill="1" applyBorder="1" applyAlignment="1">
      <alignment horizontal="center" wrapText="1"/>
    </xf>
    <xf numFmtId="0" fontId="3" fillId="3" borderId="11" xfId="4" applyFont="1" applyFill="1" applyBorder="1"/>
    <xf numFmtId="0" fontId="6" fillId="0" borderId="15" xfId="4" applyFont="1" applyBorder="1" applyAlignment="1">
      <alignment horizontal="center"/>
    </xf>
    <xf numFmtId="164" fontId="6" fillId="0" borderId="16" xfId="5" applyNumberFormat="1" applyFont="1" applyBorder="1" applyAlignment="1">
      <alignment horizontal="center"/>
    </xf>
    <xf numFmtId="164" fontId="6" fillId="0" borderId="17" xfId="5" applyNumberFormat="1" applyFont="1" applyBorder="1" applyAlignment="1">
      <alignment horizontal="center"/>
    </xf>
    <xf numFmtId="0" fontId="4" fillId="0" borderId="12" xfId="4" applyFont="1" applyBorder="1" applyAlignment="1">
      <alignment wrapText="1"/>
    </xf>
    <xf numFmtId="0" fontId="4" fillId="0" borderId="18" xfId="4" applyFont="1" applyBorder="1" applyAlignment="1"/>
    <xf numFmtId="164" fontId="4" fillId="0" borderId="19" xfId="5" applyNumberFormat="1" applyFont="1" applyBorder="1" applyAlignment="1">
      <alignment horizontal="center"/>
    </xf>
    <xf numFmtId="164" fontId="4" fillId="0" borderId="20" xfId="5" applyNumberFormat="1" applyFont="1" applyBorder="1" applyAlignment="1"/>
    <xf numFmtId="164" fontId="4" fillId="0" borderId="20" xfId="5" applyNumberFormat="1" applyFont="1" applyBorder="1"/>
    <xf numFmtId="164" fontId="4" fillId="0" borderId="21" xfId="5" applyNumberFormat="1" applyFont="1" applyBorder="1"/>
    <xf numFmtId="0" fontId="4" fillId="0" borderId="0" xfId="4" applyFont="1" applyAlignment="1"/>
    <xf numFmtId="0" fontId="4" fillId="0" borderId="22" xfId="4" applyFont="1" applyFill="1" applyBorder="1" applyAlignment="1">
      <alignment wrapText="1"/>
    </xf>
    <xf numFmtId="0" fontId="4" fillId="0" borderId="22" xfId="4" applyFont="1" applyFill="1" applyBorder="1" applyAlignment="1"/>
    <xf numFmtId="164" fontId="4" fillId="0" borderId="23" xfId="5" applyNumberFormat="1" applyFont="1" applyFill="1" applyBorder="1" applyAlignment="1">
      <alignment horizontal="center"/>
    </xf>
    <xf numFmtId="164" fontId="4" fillId="0" borderId="24" xfId="5" applyNumberFormat="1" applyFont="1" applyFill="1" applyBorder="1" applyAlignment="1"/>
    <xf numFmtId="165" fontId="4" fillId="0" borderId="25" xfId="5" applyNumberFormat="1" applyFont="1" applyFill="1" applyBorder="1"/>
    <xf numFmtId="0" fontId="4" fillId="0" borderId="0" xfId="4" applyFont="1" applyFill="1" applyAlignment="1"/>
    <xf numFmtId="43" fontId="1" fillId="0" borderId="0" xfId="4" applyNumberFormat="1" applyFill="1"/>
    <xf numFmtId="0" fontId="6" fillId="0" borderId="0" xfId="4" applyFont="1" applyFill="1" applyAlignment="1">
      <alignment horizontal="center"/>
    </xf>
    <xf numFmtId="43" fontId="4" fillId="0" borderId="0" xfId="18" applyFont="1" applyFill="1" applyAlignment="1"/>
    <xf numFmtId="0" fontId="1" fillId="0" borderId="22" xfId="4" applyBorder="1" applyAlignment="1">
      <alignment wrapText="1"/>
    </xf>
    <xf numFmtId="0" fontId="4" fillId="0" borderId="22" xfId="4" applyFont="1" applyBorder="1" applyAlignment="1"/>
    <xf numFmtId="164" fontId="4" fillId="0" borderId="23" xfId="5" applyNumberFormat="1" applyFont="1" applyBorder="1" applyAlignment="1">
      <alignment horizontal="center"/>
    </xf>
    <xf numFmtId="164" fontId="4" fillId="0" borderId="24" xfId="5" applyNumberFormat="1" applyFont="1" applyBorder="1" applyAlignment="1"/>
    <xf numFmtId="165" fontId="4" fillId="0" borderId="25" xfId="5" applyNumberFormat="1" applyFont="1" applyBorder="1"/>
    <xf numFmtId="164" fontId="4" fillId="0" borderId="26" xfId="5" applyNumberFormat="1" applyFont="1" applyBorder="1"/>
    <xf numFmtId="43" fontId="1" fillId="0" borderId="0" xfId="4" applyNumberFormat="1"/>
    <xf numFmtId="0" fontId="1" fillId="0" borderId="22" xfId="4" applyBorder="1"/>
    <xf numFmtId="164" fontId="4" fillId="0" borderId="25" xfId="5" applyNumberFormat="1" applyFont="1" applyBorder="1"/>
    <xf numFmtId="0" fontId="1" fillId="0" borderId="14" xfId="4" applyBorder="1" applyAlignment="1">
      <alignment wrapText="1"/>
    </xf>
    <xf numFmtId="0" fontId="1" fillId="0" borderId="13" xfId="4" applyBorder="1"/>
    <xf numFmtId="0" fontId="1" fillId="0" borderId="27" xfId="4" applyBorder="1" applyAlignment="1">
      <alignment horizontal="center"/>
    </xf>
    <xf numFmtId="164" fontId="4" fillId="0" borderId="28" xfId="5" applyNumberFormat="1" applyFont="1" applyBorder="1"/>
    <xf numFmtId="164" fontId="4" fillId="0" borderId="29" xfId="5" applyNumberFormat="1" applyFont="1" applyBorder="1"/>
    <xf numFmtId="0" fontId="1" fillId="0" borderId="11" xfId="4" applyBorder="1" applyAlignment="1">
      <alignment wrapText="1"/>
    </xf>
    <xf numFmtId="0" fontId="3" fillId="0" borderId="11" xfId="4" applyFont="1" applyBorder="1" applyAlignment="1">
      <alignment horizontal="right"/>
    </xf>
    <xf numFmtId="0" fontId="1" fillId="0" borderId="30" xfId="4" applyBorder="1" applyAlignment="1">
      <alignment horizontal="center"/>
    </xf>
    <xf numFmtId="164" fontId="4" fillId="0" borderId="31" xfId="5" applyNumberFormat="1" applyFont="1" applyBorder="1"/>
    <xf numFmtId="164" fontId="3" fillId="0" borderId="32" xfId="5" applyNumberFormat="1" applyFont="1" applyBorder="1" applyAlignment="1">
      <alignment horizontal="right"/>
    </xf>
    <xf numFmtId="0" fontId="1" fillId="0" borderId="33" xfId="4" applyBorder="1" applyAlignment="1">
      <alignment horizontal="center"/>
    </xf>
    <xf numFmtId="164" fontId="4" fillId="0" borderId="34" xfId="5" applyNumberFormat="1" applyFont="1" applyBorder="1"/>
    <xf numFmtId="164" fontId="4" fillId="0" borderId="35" xfId="5" applyNumberFormat="1" applyFont="1" applyBorder="1"/>
    <xf numFmtId="0" fontId="1" fillId="3" borderId="11" xfId="4" applyFill="1" applyBorder="1" applyAlignment="1">
      <alignment wrapText="1"/>
    </xf>
    <xf numFmtId="0" fontId="1" fillId="0" borderId="12" xfId="4" applyFill="1" applyBorder="1" applyAlignment="1">
      <alignment wrapText="1"/>
    </xf>
    <xf numFmtId="0" fontId="1" fillId="0" borderId="13" xfId="4" applyFill="1" applyBorder="1"/>
    <xf numFmtId="0" fontId="1" fillId="0" borderId="19" xfId="4" applyFill="1" applyBorder="1" applyAlignment="1">
      <alignment horizontal="center"/>
    </xf>
    <xf numFmtId="164" fontId="4" fillId="0" borderId="20" xfId="5" applyNumberFormat="1" applyFont="1" applyFill="1" applyBorder="1"/>
    <xf numFmtId="164" fontId="4" fillId="0" borderId="21" xfId="5" applyNumberFormat="1" applyFont="1" applyFill="1" applyBorder="1"/>
    <xf numFmtId="0" fontId="1" fillId="0" borderId="0" xfId="4" applyFill="1"/>
    <xf numFmtId="0" fontId="1" fillId="0" borderId="22" xfId="4" applyFill="1" applyBorder="1" applyAlignment="1">
      <alignment wrapText="1"/>
    </xf>
    <xf numFmtId="0" fontId="1" fillId="0" borderId="22" xfId="4" applyFill="1" applyBorder="1"/>
    <xf numFmtId="0" fontId="1" fillId="0" borderId="45" xfId="4" applyFill="1" applyBorder="1" applyAlignment="1">
      <alignment horizontal="center"/>
    </xf>
    <xf numFmtId="164" fontId="4" fillId="0" borderId="24" xfId="5" applyNumberFormat="1" applyFont="1" applyFill="1" applyBorder="1"/>
    <xf numFmtId="0" fontId="1" fillId="0" borderId="23" xfId="4" applyFill="1" applyBorder="1" applyAlignment="1">
      <alignment horizontal="center"/>
    </xf>
    <xf numFmtId="164" fontId="4" fillId="0" borderId="25" xfId="5" applyNumberFormat="1" applyFont="1" applyFill="1" applyBorder="1"/>
    <xf numFmtId="0" fontId="1" fillId="0" borderId="36" xfId="4" applyBorder="1" applyAlignment="1">
      <alignment horizontal="center"/>
    </xf>
    <xf numFmtId="164" fontId="4" fillId="0" borderId="37" xfId="5" applyNumberFormat="1" applyFont="1" applyBorder="1"/>
    <xf numFmtId="164" fontId="4" fillId="0" borderId="38" xfId="5" applyNumberFormat="1" applyFont="1" applyBorder="1"/>
    <xf numFmtId="0" fontId="1" fillId="0" borderId="39" xfId="4" applyBorder="1" applyAlignment="1">
      <alignment horizontal="center"/>
    </xf>
    <xf numFmtId="164" fontId="4" fillId="0" borderId="40" xfId="5" applyNumberFormat="1" applyFont="1" applyBorder="1"/>
    <xf numFmtId="164" fontId="4" fillId="0" borderId="41" xfId="5" applyNumberFormat="1" applyFont="1" applyBorder="1"/>
    <xf numFmtId="164" fontId="1" fillId="0" borderId="0" xfId="5" applyNumberFormat="1" applyFont="1" applyBorder="1"/>
    <xf numFmtId="0" fontId="1" fillId="0" borderId="43" xfId="4" applyBorder="1" applyAlignment="1">
      <alignment wrapText="1"/>
    </xf>
    <xf numFmtId="0" fontId="1" fillId="0" borderId="44" xfId="4" applyBorder="1"/>
    <xf numFmtId="0" fontId="1" fillId="0" borderId="44" xfId="4" applyBorder="1" applyAlignment="1">
      <alignment horizontal="center"/>
    </xf>
    <xf numFmtId="164" fontId="4" fillId="0" borderId="44" xfId="5" applyNumberFormat="1" applyFont="1" applyBorder="1"/>
    <xf numFmtId="164" fontId="4" fillId="0" borderId="0" xfId="5" applyNumberFormat="1" applyFont="1" applyBorder="1"/>
    <xf numFmtId="0" fontId="3" fillId="0" borderId="0" xfId="4" applyFont="1" applyBorder="1" applyAlignment="1">
      <alignment horizontal="right"/>
    </xf>
    <xf numFmtId="164" fontId="3" fillId="0" borderId="0" xfId="5" applyNumberFormat="1" applyFont="1" applyBorder="1" applyAlignment="1">
      <alignment horizontal="right"/>
    </xf>
    <xf numFmtId="0" fontId="4" fillId="0" borderId="0" xfId="34" applyAlignment="1">
      <alignment wrapText="1"/>
    </xf>
    <xf numFmtId="0" fontId="3" fillId="0" borderId="0" xfId="34" applyFont="1" applyAlignment="1">
      <alignment horizontal="right"/>
    </xf>
    <xf numFmtId="0" fontId="4" fillId="0" borderId="0" xfId="34" applyBorder="1" applyAlignment="1">
      <alignment horizontal="center"/>
    </xf>
    <xf numFmtId="164" fontId="4" fillId="0" borderId="0" xfId="7" applyNumberFormat="1" applyFont="1"/>
    <xf numFmtId="0" fontId="4" fillId="0" borderId="0" xfId="34"/>
    <xf numFmtId="0" fontId="4" fillId="0" borderId="0" xfId="34" applyAlignment="1">
      <alignment horizontal="center"/>
    </xf>
    <xf numFmtId="0" fontId="3" fillId="0" borderId="0" xfId="34" applyFont="1" applyAlignment="1">
      <alignment wrapText="1"/>
    </xf>
    <xf numFmtId="0" fontId="3" fillId="0" borderId="0" xfId="34" applyFont="1"/>
    <xf numFmtId="0" fontId="3" fillId="0" borderId="0" xfId="34" applyFont="1" applyAlignment="1">
      <alignment horizontal="center"/>
    </xf>
    <xf numFmtId="164" fontId="3" fillId="0" borderId="0" xfId="7" applyNumberFormat="1" applyFont="1"/>
    <xf numFmtId="164" fontId="3" fillId="0" borderId="0" xfId="7" applyNumberFormat="1" applyFont="1" applyAlignment="1">
      <alignment horizontal="center"/>
    </xf>
    <xf numFmtId="164" fontId="3" fillId="0" borderId="11" xfId="7" applyNumberFormat="1" applyFont="1" applyBorder="1"/>
    <xf numFmtId="0" fontId="6" fillId="0" borderId="12" xfId="34" applyFont="1" applyBorder="1" applyAlignment="1">
      <alignment horizontal="center" wrapText="1"/>
    </xf>
    <xf numFmtId="0" fontId="6" fillId="0" borderId="12" xfId="34" applyFont="1" applyBorder="1" applyAlignment="1">
      <alignment horizontal="center"/>
    </xf>
    <xf numFmtId="164" fontId="6" fillId="0" borderId="12" xfId="7" applyNumberFormat="1" applyFont="1" applyBorder="1" applyAlignment="1">
      <alignment horizontal="center"/>
    </xf>
    <xf numFmtId="0" fontId="6" fillId="0" borderId="0" xfId="34" applyFont="1" applyAlignment="1">
      <alignment horizontal="center"/>
    </xf>
    <xf numFmtId="0" fontId="6" fillId="0" borderId="13" xfId="34" applyFont="1" applyBorder="1" applyAlignment="1">
      <alignment horizontal="center" wrapText="1"/>
    </xf>
    <xf numFmtId="0" fontId="6" fillId="0" borderId="14" xfId="34" applyFont="1" applyBorder="1" applyAlignment="1">
      <alignment horizontal="center"/>
    </xf>
    <xf numFmtId="164" fontId="6" fillId="0" borderId="14" xfId="7" applyNumberFormat="1" applyFont="1" applyBorder="1" applyAlignment="1">
      <alignment horizontal="center"/>
    </xf>
    <xf numFmtId="0" fontId="6" fillId="3" borderId="11" xfId="34" applyFont="1" applyFill="1" applyBorder="1" applyAlignment="1">
      <alignment horizontal="center" wrapText="1"/>
    </xf>
    <xf numFmtId="0" fontId="3" fillId="3" borderId="11" xfId="34" applyFont="1" applyFill="1" applyBorder="1"/>
    <xf numFmtId="0" fontId="6" fillId="0" borderId="15" xfId="34" applyFont="1" applyBorder="1" applyAlignment="1">
      <alignment horizontal="center"/>
    </xf>
    <xf numFmtId="164" fontId="6" fillId="0" borderId="16" xfId="7" applyNumberFormat="1" applyFont="1" applyBorder="1" applyAlignment="1">
      <alignment horizontal="center"/>
    </xf>
    <xf numFmtId="164" fontId="6" fillId="0" borderId="17" xfId="7" applyNumberFormat="1" applyFont="1" applyBorder="1" applyAlignment="1">
      <alignment horizontal="center"/>
    </xf>
    <xf numFmtId="0" fontId="4" fillId="0" borderId="12" xfId="34" applyFont="1" applyBorder="1" applyAlignment="1">
      <alignment wrapText="1"/>
    </xf>
    <xf numFmtId="0" fontId="4" fillId="0" borderId="18" xfId="34" applyFont="1" applyBorder="1" applyAlignment="1"/>
    <xf numFmtId="164" fontId="4" fillId="0" borderId="19" xfId="7" applyNumberFormat="1" applyFont="1" applyBorder="1" applyAlignment="1">
      <alignment horizontal="center"/>
    </xf>
    <xf numFmtId="164" fontId="4" fillId="0" borderId="20" xfId="7" applyNumberFormat="1" applyFont="1" applyBorder="1" applyAlignment="1"/>
    <xf numFmtId="164" fontId="4" fillId="0" borderId="20" xfId="7" applyNumberFormat="1" applyFont="1" applyBorder="1"/>
    <xf numFmtId="164" fontId="4" fillId="0" borderId="21" xfId="7" applyNumberFormat="1" applyFont="1" applyBorder="1"/>
    <xf numFmtId="0" fontId="4" fillId="0" borderId="0" xfId="34" applyFont="1" applyAlignment="1"/>
    <xf numFmtId="0" fontId="4" fillId="0" borderId="22" xfId="34" applyFont="1" applyFill="1" applyBorder="1" applyAlignment="1">
      <alignment wrapText="1"/>
    </xf>
    <xf numFmtId="0" fontId="4" fillId="0" borderId="22" xfId="34" applyFont="1" applyFill="1" applyBorder="1" applyAlignment="1"/>
    <xf numFmtId="164" fontId="4" fillId="0" borderId="23" xfId="7" applyNumberFormat="1" applyFont="1" applyFill="1" applyBorder="1" applyAlignment="1">
      <alignment horizontal="center"/>
    </xf>
    <xf numFmtId="164" fontId="4" fillId="0" borderId="24" xfId="7" applyNumberFormat="1" applyFont="1" applyFill="1" applyBorder="1" applyAlignment="1"/>
    <xf numFmtId="165" fontId="4" fillId="0" borderId="25" xfId="7" applyNumberFormat="1" applyFont="1" applyFill="1" applyBorder="1"/>
    <xf numFmtId="164" fontId="4" fillId="0" borderId="26" xfId="7" applyNumberFormat="1" applyFont="1" applyFill="1" applyBorder="1"/>
    <xf numFmtId="0" fontId="4" fillId="0" borderId="0" xfId="34" applyFont="1" applyFill="1" applyAlignment="1"/>
    <xf numFmtId="43" fontId="4" fillId="0" borderId="0" xfId="34" applyNumberFormat="1" applyFill="1"/>
    <xf numFmtId="0" fontId="6" fillId="0" borderId="0" xfId="34" applyFont="1" applyFill="1" applyAlignment="1">
      <alignment horizontal="center"/>
    </xf>
    <xf numFmtId="43" fontId="4" fillId="0" borderId="0" xfId="15" applyFont="1" applyFill="1" applyAlignment="1"/>
    <xf numFmtId="0" fontId="4" fillId="0" borderId="22" xfId="34" applyBorder="1" applyAlignment="1">
      <alignment wrapText="1"/>
    </xf>
    <xf numFmtId="0" fontId="4" fillId="0" borderId="22" xfId="34" applyFont="1" applyBorder="1" applyAlignment="1"/>
    <xf numFmtId="164" fontId="4" fillId="0" borderId="23" xfId="7" applyNumberFormat="1" applyFont="1" applyBorder="1" applyAlignment="1">
      <alignment horizontal="center"/>
    </xf>
    <xf numFmtId="164" fontId="4" fillId="0" borderId="24" xfId="7" applyNumberFormat="1" applyFont="1" applyBorder="1" applyAlignment="1"/>
    <xf numFmtId="165" fontId="4" fillId="0" borderId="25" xfId="7" applyNumberFormat="1" applyFont="1" applyBorder="1"/>
    <xf numFmtId="164" fontId="4" fillId="0" borderId="26" xfId="7" applyNumberFormat="1" applyFont="1" applyBorder="1"/>
    <xf numFmtId="43" fontId="4" fillId="0" borderId="0" xfId="34" applyNumberFormat="1"/>
    <xf numFmtId="0" fontId="4" fillId="0" borderId="22" xfId="34" applyBorder="1"/>
    <xf numFmtId="164" fontId="4" fillId="0" borderId="25" xfId="7" applyNumberFormat="1" applyFont="1" applyBorder="1"/>
    <xf numFmtId="0" fontId="4" fillId="0" borderId="14" xfId="34" applyBorder="1" applyAlignment="1">
      <alignment wrapText="1"/>
    </xf>
    <xf numFmtId="0" fontId="4" fillId="0" borderId="13" xfId="34" applyBorder="1"/>
    <xf numFmtId="0" fontId="4" fillId="0" borderId="27" xfId="34" applyBorder="1" applyAlignment="1">
      <alignment horizontal="center"/>
    </xf>
    <xf numFmtId="164" fontId="4" fillId="0" borderId="28" xfId="7" applyNumberFormat="1" applyFont="1" applyBorder="1"/>
    <xf numFmtId="164" fontId="4" fillId="0" borderId="29" xfId="7" applyNumberFormat="1" applyFont="1" applyBorder="1"/>
    <xf numFmtId="0" fontId="4" fillId="0" borderId="11" xfId="34" applyBorder="1" applyAlignment="1">
      <alignment wrapText="1"/>
    </xf>
    <xf numFmtId="0" fontId="3" fillId="0" borderId="11" xfId="34" applyFont="1" applyBorder="1" applyAlignment="1">
      <alignment horizontal="left"/>
    </xf>
    <xf numFmtId="0" fontId="4" fillId="0" borderId="30" xfId="34" applyBorder="1" applyAlignment="1">
      <alignment horizontal="center"/>
    </xf>
    <xf numFmtId="164" fontId="4" fillId="0" borderId="31" xfId="7" applyNumberFormat="1" applyFont="1" applyBorder="1"/>
    <xf numFmtId="164" fontId="3" fillId="0" borderId="32" xfId="7" applyNumberFormat="1" applyFont="1" applyBorder="1" applyAlignment="1">
      <alignment horizontal="right"/>
    </xf>
    <xf numFmtId="0" fontId="4" fillId="0" borderId="33" xfId="34" applyBorder="1" applyAlignment="1">
      <alignment horizontal="center"/>
    </xf>
    <xf numFmtId="164" fontId="4" fillId="0" borderId="34" xfId="7" applyNumberFormat="1" applyFont="1" applyBorder="1"/>
    <xf numFmtId="164" fontId="4" fillId="0" borderId="35" xfId="7" applyNumberFormat="1" applyFont="1" applyBorder="1"/>
    <xf numFmtId="0" fontId="4" fillId="3" borderId="11" xfId="34" applyFill="1" applyBorder="1" applyAlignment="1">
      <alignment wrapText="1"/>
    </xf>
    <xf numFmtId="0" fontId="4" fillId="0" borderId="12" xfId="34" applyFill="1" applyBorder="1" applyAlignment="1">
      <alignment wrapText="1"/>
    </xf>
    <xf numFmtId="0" fontId="4" fillId="0" borderId="13" xfId="34" applyFill="1" applyBorder="1"/>
    <xf numFmtId="0" fontId="4" fillId="0" borderId="19" xfId="34" applyFill="1" applyBorder="1" applyAlignment="1">
      <alignment horizontal="center"/>
    </xf>
    <xf numFmtId="164" fontId="4" fillId="0" borderId="20" xfId="7" applyNumberFormat="1" applyFont="1" applyFill="1" applyBorder="1"/>
    <xf numFmtId="164" fontId="4" fillId="0" borderId="21" xfId="7" applyNumberFormat="1" applyFont="1" applyFill="1" applyBorder="1"/>
    <xf numFmtId="0" fontId="4" fillId="0" borderId="0" xfId="34" applyFill="1"/>
    <xf numFmtId="0" fontId="4" fillId="0" borderId="36" xfId="34" applyBorder="1" applyAlignment="1">
      <alignment horizontal="center"/>
    </xf>
    <xf numFmtId="164" fontId="4" fillId="0" borderId="37" xfId="7" applyNumberFormat="1" applyFont="1" applyBorder="1"/>
    <xf numFmtId="164" fontId="4" fillId="0" borderId="38" xfId="7" applyNumberFormat="1" applyFont="1" applyBorder="1"/>
    <xf numFmtId="0" fontId="4" fillId="0" borderId="39" xfId="34" applyBorder="1" applyAlignment="1">
      <alignment horizontal="center"/>
    </xf>
    <xf numFmtId="164" fontId="4" fillId="0" borderId="40" xfId="7" applyNumberFormat="1" applyFont="1" applyBorder="1"/>
    <xf numFmtId="164" fontId="4" fillId="0" borderId="41" xfId="7" applyNumberFormat="1" applyFont="1" applyBorder="1"/>
    <xf numFmtId="0" fontId="7" fillId="0" borderId="22" xfId="34" applyFont="1" applyBorder="1" applyAlignment="1">
      <alignment vertical="center" wrapText="1"/>
    </xf>
    <xf numFmtId="0" fontId="7" fillId="0" borderId="42" xfId="34" applyFont="1" applyFill="1" applyBorder="1" applyAlignment="1">
      <alignment vertical="center" wrapText="1"/>
    </xf>
    <xf numFmtId="0" fontId="4" fillId="0" borderId="23" xfId="34" applyBorder="1" applyAlignment="1">
      <alignment horizontal="center"/>
    </xf>
    <xf numFmtId="164" fontId="1" fillId="0" borderId="24" xfId="7" applyNumberFormat="1" applyFont="1" applyFill="1" applyBorder="1"/>
    <xf numFmtId="164" fontId="1" fillId="0" borderId="25" xfId="7" applyNumberFormat="1" applyFont="1" applyBorder="1"/>
    <xf numFmtId="165" fontId="1" fillId="0" borderId="25" xfId="7" applyNumberFormat="1" applyFont="1" applyFill="1" applyBorder="1"/>
    <xf numFmtId="164" fontId="1" fillId="0" borderId="26" xfId="7" applyNumberFormat="1" applyFont="1" applyFill="1" applyBorder="1"/>
    <xf numFmtId="164" fontId="1" fillId="0" borderId="0" xfId="7" applyNumberFormat="1" applyFont="1" applyBorder="1"/>
    <xf numFmtId="43" fontId="2" fillId="0" borderId="0" xfId="15" applyFont="1"/>
    <xf numFmtId="167" fontId="2" fillId="0" borderId="0" xfId="15" applyNumberFormat="1" applyFont="1" applyAlignment="1">
      <alignment horizontal="center"/>
    </xf>
    <xf numFmtId="43" fontId="2" fillId="0" borderId="0" xfId="15" applyFont="1" applyAlignment="1">
      <alignment horizontal="center"/>
    </xf>
    <xf numFmtId="0" fontId="4" fillId="0" borderId="43" xfId="34" applyBorder="1" applyAlignment="1">
      <alignment wrapText="1"/>
    </xf>
    <xf numFmtId="0" fontId="3" fillId="0" borderId="11" xfId="34" applyFont="1" applyBorder="1" applyAlignment="1">
      <alignment horizontal="right"/>
    </xf>
    <xf numFmtId="0" fontId="4" fillId="0" borderId="44" xfId="34" applyBorder="1"/>
    <xf numFmtId="0" fontId="4" fillId="0" borderId="44" xfId="34" applyBorder="1" applyAlignment="1">
      <alignment horizontal="center"/>
    </xf>
    <xf numFmtId="164" fontId="4" fillId="0" borderId="44" xfId="7" applyNumberFormat="1" applyFont="1" applyBorder="1"/>
    <xf numFmtId="164" fontId="4" fillId="0" borderId="0" xfId="7" applyNumberFormat="1" applyFont="1" applyBorder="1"/>
    <xf numFmtId="0" fontId="3" fillId="0" borderId="0" xfId="34" applyFont="1" applyBorder="1" applyAlignment="1">
      <alignment horizontal="right"/>
    </xf>
    <xf numFmtId="164" fontId="3" fillId="0" borderId="0" xfId="7" applyNumberFormat="1" applyFont="1" applyBorder="1" applyAlignment="1">
      <alignment horizontal="right"/>
    </xf>
    <xf numFmtId="0" fontId="10" fillId="0" borderId="0" xfId="0" applyFont="1"/>
    <xf numFmtId="0" fontId="11" fillId="0" borderId="46" xfId="0" applyFont="1" applyBorder="1"/>
    <xf numFmtId="168" fontId="11" fillId="0" borderId="46" xfId="3" applyNumberFormat="1" applyFont="1" applyBorder="1"/>
    <xf numFmtId="0" fontId="7" fillId="0" borderId="46" xfId="0" applyFont="1" applyBorder="1"/>
    <xf numFmtId="0" fontId="7" fillId="0" borderId="46" xfId="0" applyFont="1" applyBorder="1" applyAlignment="1">
      <alignment vertical="top" wrapText="1"/>
    </xf>
    <xf numFmtId="169" fontId="7" fillId="0" borderId="46" xfId="0" applyNumberFormat="1" applyFont="1" applyFill="1" applyBorder="1" applyAlignment="1">
      <alignment wrapText="1"/>
    </xf>
    <xf numFmtId="168" fontId="0" fillId="0" borderId="0" xfId="3" applyNumberFormat="1" applyFont="1"/>
    <xf numFmtId="0" fontId="12" fillId="0" borderId="46" xfId="45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0" fontId="7" fillId="0" borderId="46" xfId="45" applyFont="1" applyBorder="1" applyAlignment="1">
      <alignment wrapText="1"/>
    </xf>
    <xf numFmtId="0" fontId="7" fillId="0" borderId="46" xfId="45" applyFont="1" applyFill="1" applyBorder="1" applyAlignment="1">
      <alignment horizontal="left" wrapText="1"/>
    </xf>
    <xf numFmtId="0" fontId="7" fillId="0" borderId="46" xfId="0" applyFont="1" applyFill="1" applyBorder="1" applyAlignment="1">
      <alignment vertical="top" wrapText="1"/>
    </xf>
    <xf numFmtId="0" fontId="7" fillId="0" borderId="46" xfId="0" applyFont="1" applyFill="1" applyBorder="1" applyAlignment="1">
      <alignment wrapText="1"/>
    </xf>
    <xf numFmtId="2" fontId="7" fillId="0" borderId="46" xfId="0" applyNumberFormat="1" applyFont="1" applyFill="1" applyBorder="1" applyAlignment="1">
      <alignment wrapText="1"/>
    </xf>
    <xf numFmtId="0" fontId="7" fillId="0" borderId="46" xfId="45" applyFont="1" applyBorder="1" applyAlignment="1">
      <alignment horizontal="center"/>
    </xf>
    <xf numFmtId="164" fontId="7" fillId="3" borderId="46" xfId="2" applyNumberFormat="1" applyFont="1" applyFill="1" applyBorder="1" applyAlignment="1">
      <alignment horizontal="right"/>
    </xf>
    <xf numFmtId="164" fontId="7" fillId="0" borderId="46" xfId="0" applyNumberFormat="1" applyFont="1" applyBorder="1"/>
    <xf numFmtId="164" fontId="12" fillId="3" borderId="46" xfId="2" applyNumberFormat="1" applyFont="1" applyFill="1" applyBorder="1" applyAlignment="1">
      <alignment horizontal="right"/>
    </xf>
    <xf numFmtId="0" fontId="4" fillId="0" borderId="46" xfId="0" applyFont="1" applyBorder="1" applyAlignment="1">
      <alignment wrapText="1"/>
    </xf>
    <xf numFmtId="11" fontId="4" fillId="0" borderId="46" xfId="0" quotePrefix="1" applyNumberFormat="1" applyFont="1" applyBorder="1"/>
    <xf numFmtId="9" fontId="7" fillId="0" borderId="46" xfId="45" applyNumberFormat="1" applyFont="1" applyBorder="1" applyAlignment="1">
      <alignment horizontal="center"/>
    </xf>
    <xf numFmtId="164" fontId="7" fillId="0" borderId="46" xfId="0" applyNumberFormat="1" applyFont="1" applyBorder="1" applyAlignment="1">
      <alignment horizontal="right"/>
    </xf>
    <xf numFmtId="0" fontId="7" fillId="0" borderId="46" xfId="45" applyFont="1" applyBorder="1"/>
    <xf numFmtId="0" fontId="7" fillId="0" borderId="46" xfId="45" applyFont="1" applyFill="1" applyBorder="1" applyAlignment="1">
      <alignment horizontal="left"/>
    </xf>
    <xf numFmtId="0" fontId="12" fillId="0" borderId="40" xfId="0" applyFont="1" applyBorder="1" applyAlignment="1" applyProtection="1">
      <alignment vertical="center" wrapText="1"/>
    </xf>
    <xf numFmtId="0" fontId="7" fillId="0" borderId="40" xfId="0" applyFont="1" applyBorder="1" applyAlignment="1" applyProtection="1">
      <alignment vertical="center" wrapText="1"/>
    </xf>
    <xf numFmtId="170" fontId="0" fillId="0" borderId="40" xfId="0" applyNumberFormat="1" applyBorder="1" applyAlignment="1" applyProtection="1">
      <alignment vertical="center" wrapText="1"/>
    </xf>
    <xf numFmtId="0" fontId="12" fillId="0" borderId="46" xfId="45" applyFont="1" applyBorder="1" applyAlignment="1">
      <alignment horizontal="center"/>
    </xf>
    <xf numFmtId="0" fontId="12" fillId="0" borderId="40" xfId="45" applyFont="1" applyBorder="1" applyAlignment="1">
      <alignment horizontal="center"/>
    </xf>
    <xf numFmtId="0" fontId="0" fillId="0" borderId="40" xfId="0" applyBorder="1" applyAlignment="1" applyProtection="1">
      <alignment vertical="center" wrapText="1"/>
    </xf>
    <xf numFmtId="164" fontId="12" fillId="4" borderId="46" xfId="2" applyNumberFormat="1" applyFont="1" applyFill="1" applyBorder="1" applyAlignment="1" applyProtection="1">
      <alignment vertical="center" wrapText="1"/>
    </xf>
    <xf numFmtId="0" fontId="7" fillId="0" borderId="0" xfId="0" applyFont="1"/>
    <xf numFmtId="0" fontId="7" fillId="0" borderId="0" xfId="45" applyFont="1" applyFill="1" applyBorder="1" applyAlignment="1">
      <alignment wrapText="1"/>
    </xf>
    <xf numFmtId="0" fontId="12" fillId="0" borderId="47" xfId="45" applyFont="1" applyFill="1" applyBorder="1" applyAlignment="1">
      <alignment vertical="top"/>
    </xf>
    <xf numFmtId="0" fontId="7" fillId="0" borderId="48" xfId="45" applyFont="1" applyFill="1" applyBorder="1" applyAlignment="1">
      <alignment vertical="top" wrapText="1"/>
    </xf>
    <xf numFmtId="0" fontId="7" fillId="0" borderId="0" xfId="0" applyFont="1" applyFill="1" applyBorder="1" applyAlignment="1" applyProtection="1">
      <alignment vertical="center" wrapText="1"/>
    </xf>
    <xf numFmtId="170" fontId="7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Fill="1" applyBorder="1" applyProtection="1"/>
    <xf numFmtId="164" fontId="12" fillId="0" borderId="0" xfId="2" applyNumberFormat="1" applyFont="1" applyFill="1" applyBorder="1" applyAlignment="1" applyProtection="1">
      <alignment vertical="center" wrapText="1"/>
    </xf>
    <xf numFmtId="0" fontId="7" fillId="0" borderId="0" xfId="45" applyFont="1" applyFill="1" applyBorder="1"/>
    <xf numFmtId="0" fontId="7" fillId="0" borderId="0" xfId="0" applyFont="1" applyAlignment="1" applyProtection="1">
      <alignment vertical="top" wrapText="1"/>
    </xf>
    <xf numFmtId="0" fontId="7" fillId="0" borderId="0" xfId="0" applyFont="1" applyFill="1" applyBorder="1"/>
    <xf numFmtId="4" fontId="7" fillId="0" borderId="0" xfId="0" applyNumberFormat="1" applyFont="1" applyFill="1" applyBorder="1" applyAlignment="1" applyProtection="1">
      <alignment vertical="center" wrapText="1"/>
    </xf>
    <xf numFmtId="44" fontId="7" fillId="0" borderId="0" xfId="0" applyNumberFormat="1" applyFont="1" applyFill="1" applyBorder="1"/>
    <xf numFmtId="8" fontId="7" fillId="0" borderId="0" xfId="0" applyNumberFormat="1" applyFont="1"/>
    <xf numFmtId="164" fontId="12" fillId="0" borderId="46" xfId="2" applyNumberFormat="1" applyFont="1" applyFill="1" applyBorder="1" applyAlignment="1" applyProtection="1">
      <alignment vertical="center" wrapText="1"/>
    </xf>
    <xf numFmtId="0" fontId="7" fillId="0" borderId="46" xfId="0" applyFont="1" applyBorder="1" applyAlignment="1">
      <alignment wrapText="1"/>
    </xf>
    <xf numFmtId="0" fontId="12" fillId="0" borderId="49" xfId="45" applyFont="1" applyBorder="1" applyAlignment="1">
      <alignment horizontal="center" vertical="center" wrapText="1"/>
    </xf>
    <xf numFmtId="164" fontId="12" fillId="0" borderId="49" xfId="2" applyNumberFormat="1" applyFont="1" applyBorder="1" applyAlignment="1">
      <alignment horizontal="center" vertical="center" wrapText="1"/>
    </xf>
    <xf numFmtId="0" fontId="7" fillId="0" borderId="48" xfId="45" applyFont="1" applyFill="1" applyBorder="1" applyAlignment="1">
      <alignment horizontal="left" wrapText="1"/>
    </xf>
    <xf numFmtId="0" fontId="7" fillId="0" borderId="48" xfId="0" applyFont="1" applyFill="1" applyBorder="1" applyAlignment="1">
      <alignment wrapText="1"/>
    </xf>
    <xf numFmtId="2" fontId="7" fillId="0" borderId="48" xfId="0" applyNumberFormat="1" applyFont="1" applyFill="1" applyBorder="1" applyAlignment="1">
      <alignment wrapText="1"/>
    </xf>
    <xf numFmtId="0" fontId="7" fillId="0" borderId="48" xfId="45" applyFont="1" applyBorder="1" applyAlignment="1">
      <alignment horizontal="center"/>
    </xf>
    <xf numFmtId="0" fontId="0" fillId="0" borderId="48" xfId="0" applyBorder="1"/>
    <xf numFmtId="164" fontId="7" fillId="3" borderId="48" xfId="2" applyNumberFormat="1" applyFont="1" applyFill="1" applyBorder="1" applyAlignment="1">
      <alignment horizontal="right"/>
    </xf>
    <xf numFmtId="0" fontId="7" fillId="0" borderId="48" xfId="45" applyFont="1" applyBorder="1"/>
    <xf numFmtId="0" fontId="0" fillId="0" borderId="46" xfId="0" applyBorder="1"/>
    <xf numFmtId="0" fontId="13" fillId="0" borderId="46" xfId="0" applyFont="1" applyBorder="1" applyAlignment="1">
      <alignment horizontal="justify" vertical="top" wrapText="1"/>
    </xf>
    <xf numFmtId="0" fontId="4" fillId="0" borderId="46" xfId="34" applyNumberFormat="1" applyFont="1" applyFill="1" applyBorder="1" applyAlignment="1">
      <alignment horizontal="left" vertical="center" wrapText="1"/>
    </xf>
    <xf numFmtId="0" fontId="7" fillId="0" borderId="40" xfId="45" applyFont="1" applyBorder="1" applyAlignment="1">
      <alignment horizontal="center"/>
    </xf>
    <xf numFmtId="0" fontId="7" fillId="0" borderId="10" xfId="45" applyFont="1" applyBorder="1"/>
    <xf numFmtId="0" fontId="7" fillId="0" borderId="40" xfId="45" applyFont="1" applyBorder="1"/>
    <xf numFmtId="0" fontId="7" fillId="0" borderId="40" xfId="45" applyFont="1" applyFill="1" applyBorder="1" applyAlignment="1">
      <alignment horizontal="left"/>
    </xf>
    <xf numFmtId="0" fontId="7" fillId="0" borderId="40" xfId="0" applyFont="1" applyFill="1" applyBorder="1" applyAlignment="1">
      <alignment wrapText="1"/>
    </xf>
    <xf numFmtId="2" fontId="7" fillId="0" borderId="40" xfId="0" applyNumberFormat="1" applyFont="1" applyFill="1" applyBorder="1" applyAlignment="1">
      <alignment wrapText="1"/>
    </xf>
    <xf numFmtId="164" fontId="12" fillId="3" borderId="40" xfId="2" applyNumberFormat="1" applyFont="1" applyFill="1" applyBorder="1" applyAlignment="1">
      <alignment horizontal="right"/>
    </xf>
    <xf numFmtId="2" fontId="0" fillId="0" borderId="0" xfId="0" applyNumberFormat="1"/>
    <xf numFmtId="0" fontId="5" fillId="2" borderId="1" xfId="0" applyFont="1" applyFill="1" applyBorder="1" applyAlignment="1">
      <alignment wrapText="1"/>
    </xf>
    <xf numFmtId="0" fontId="5" fillId="2" borderId="5" xfId="0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2" borderId="1" xfId="4" applyFont="1" applyFill="1" applyBorder="1" applyAlignment="1">
      <alignment wrapText="1"/>
    </xf>
    <xf numFmtId="0" fontId="5" fillId="2" borderId="5" xfId="4" applyFont="1" applyFill="1" applyBorder="1" applyAlignment="1">
      <alignment wrapText="1"/>
    </xf>
    <xf numFmtId="0" fontId="4" fillId="0" borderId="2" xfId="4" applyFont="1" applyBorder="1" applyAlignment="1">
      <alignment horizontal="left" vertical="top" wrapText="1"/>
    </xf>
    <xf numFmtId="0" fontId="1" fillId="0" borderId="3" xfId="4" applyBorder="1" applyAlignment="1">
      <alignment vertical="top" wrapText="1"/>
    </xf>
    <xf numFmtId="0" fontId="1" fillId="0" borderId="4" xfId="4" applyBorder="1" applyAlignment="1">
      <alignment vertical="top" wrapText="1"/>
    </xf>
    <xf numFmtId="0" fontId="1" fillId="0" borderId="6" xfId="4" applyBorder="1" applyAlignment="1">
      <alignment vertical="top" wrapText="1"/>
    </xf>
    <xf numFmtId="0" fontId="1" fillId="0" borderId="0" xfId="4" applyBorder="1" applyAlignment="1">
      <alignment vertical="top" wrapText="1"/>
    </xf>
    <xf numFmtId="0" fontId="1" fillId="0" borderId="7" xfId="4" applyBorder="1" applyAlignment="1">
      <alignment vertical="top" wrapText="1"/>
    </xf>
    <xf numFmtId="0" fontId="1" fillId="0" borderId="8" xfId="4" applyBorder="1" applyAlignment="1">
      <alignment vertical="top" wrapText="1"/>
    </xf>
    <xf numFmtId="0" fontId="1" fillId="0" borderId="9" xfId="4" applyBorder="1" applyAlignment="1">
      <alignment vertical="top" wrapText="1"/>
    </xf>
    <xf numFmtId="0" fontId="1" fillId="0" borderId="10" xfId="4" applyBorder="1" applyAlignment="1">
      <alignment vertical="top" wrapText="1"/>
    </xf>
    <xf numFmtId="0" fontId="5" fillId="2" borderId="1" xfId="34" applyFont="1" applyFill="1" applyBorder="1" applyAlignment="1">
      <alignment wrapText="1"/>
    </xf>
    <xf numFmtId="0" fontId="5" fillId="2" borderId="5" xfId="34" applyFont="1" applyFill="1" applyBorder="1" applyAlignment="1">
      <alignment wrapText="1"/>
    </xf>
    <xf numFmtId="0" fontId="4" fillId="0" borderId="2" xfId="34" applyFont="1" applyBorder="1" applyAlignment="1">
      <alignment horizontal="left" vertical="top" wrapText="1"/>
    </xf>
    <xf numFmtId="0" fontId="4" fillId="0" borderId="3" xfId="34" applyBorder="1" applyAlignment="1">
      <alignment vertical="top" wrapText="1"/>
    </xf>
    <xf numFmtId="0" fontId="4" fillId="0" borderId="4" xfId="34" applyBorder="1" applyAlignment="1">
      <alignment vertical="top" wrapText="1"/>
    </xf>
    <xf numFmtId="0" fontId="4" fillId="0" borderId="6" xfId="34" applyBorder="1" applyAlignment="1">
      <alignment vertical="top" wrapText="1"/>
    </xf>
    <xf numFmtId="0" fontId="4" fillId="0" borderId="0" xfId="34" applyBorder="1" applyAlignment="1">
      <alignment vertical="top" wrapText="1"/>
    </xf>
    <xf numFmtId="0" fontId="4" fillId="0" borderId="7" xfId="34" applyBorder="1" applyAlignment="1">
      <alignment vertical="top" wrapText="1"/>
    </xf>
    <xf numFmtId="0" fontId="4" fillId="0" borderId="8" xfId="34" applyBorder="1" applyAlignment="1">
      <alignment vertical="top" wrapText="1"/>
    </xf>
    <xf numFmtId="0" fontId="4" fillId="0" borderId="9" xfId="34" applyBorder="1" applyAlignment="1">
      <alignment vertical="top" wrapText="1"/>
    </xf>
    <xf numFmtId="0" fontId="4" fillId="0" borderId="10" xfId="34" applyBorder="1" applyAlignment="1">
      <alignment vertical="top" wrapText="1"/>
    </xf>
  </cellXfs>
  <cellStyles count="48">
    <cellStyle name="Euro" xfId="6"/>
    <cellStyle name="Migliaia" xfId="1" builtinId="3"/>
    <cellStyle name="Migliaia [0]" xfId="2" builtinId="6"/>
    <cellStyle name="Migliaia [0] 2" xfId="7"/>
    <cellStyle name="Migliaia [0] 2 2" xfId="8"/>
    <cellStyle name="Migliaia [0] 2 2 2" xfId="9"/>
    <cellStyle name="Migliaia [0] 2 3" xfId="5"/>
    <cellStyle name="Migliaia [0] 3" xfId="10"/>
    <cellStyle name="Migliaia [0] 4" xfId="11"/>
    <cellStyle name="Migliaia [0] 5" xfId="12"/>
    <cellStyle name="Migliaia [0] 6" xfId="13"/>
    <cellStyle name="Migliaia [0] 7" xfId="14"/>
    <cellStyle name="Migliaia 2" xfId="15"/>
    <cellStyle name="Migliaia 2 2" xfId="16"/>
    <cellStyle name="Migliaia 2 2 2" xfId="17"/>
    <cellStyle name="Migliaia 2 3" xfId="18"/>
    <cellStyle name="Migliaia 3" xfId="19"/>
    <cellStyle name="Migliaia 3 2" xfId="20"/>
    <cellStyle name="Migliaia 4" xfId="21"/>
    <cellStyle name="Migliaia 4 2" xfId="22"/>
    <cellStyle name="Migliaia 5" xfId="23"/>
    <cellStyle name="Migliaia 5 2" xfId="24"/>
    <cellStyle name="Migliaia 6" xfId="25"/>
    <cellStyle name="Migliaia 6 2" xfId="26"/>
    <cellStyle name="Migliaia 7" xfId="27"/>
    <cellStyle name="Migliaia 7 2" xfId="28"/>
    <cellStyle name="Migliaia 7 3" xfId="29"/>
    <cellStyle name="Migliaia 8" xfId="30"/>
    <cellStyle name="Migliaia 9" xfId="31"/>
    <cellStyle name="Normale" xfId="0" builtinId="0"/>
    <cellStyle name="Normale 2" xfId="32"/>
    <cellStyle name="Normale 2 2" xfId="33"/>
    <cellStyle name="Normale 2 2 2" xfId="34"/>
    <cellStyle name="Normale 2 3" xfId="35"/>
    <cellStyle name="Normale 3" xfId="36"/>
    <cellStyle name="Normale 3 2" xfId="4"/>
    <cellStyle name="Normale 3 2 2" xfId="37"/>
    <cellStyle name="Normale 4" xfId="38"/>
    <cellStyle name="Normale 5" xfId="39"/>
    <cellStyle name="Normale 5 2" xfId="40"/>
    <cellStyle name="Normale 6" xfId="41"/>
    <cellStyle name="Normale 7" xfId="42"/>
    <cellStyle name="Normale 7 2" xfId="43"/>
    <cellStyle name="Normale 8" xfId="44"/>
    <cellStyle name="Normale_80204 SIC003" xfId="45"/>
    <cellStyle name="Percentuale 2" xfId="46"/>
    <cellStyle name="Valuta [0]" xfId="3" builtinId="7"/>
    <cellStyle name="Valuta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BreakPreview" topLeftCell="A29" zoomScaleNormal="80" zoomScaleSheetLayoutView="100" workbookViewId="0">
      <selection activeCell="J31" sqref="J31"/>
    </sheetView>
  </sheetViews>
  <sheetFormatPr defaultRowHeight="15" x14ac:dyDescent="0.25"/>
  <cols>
    <col min="1" max="1" width="13.7109375" style="1" customWidth="1"/>
    <col min="2" max="2" width="44.7109375" customWidth="1"/>
    <col min="3" max="3" width="12.7109375" style="5" customWidth="1"/>
    <col min="4" max="7" width="12.7109375" style="4" customWidth="1"/>
    <col min="8" max="8" width="3.7109375" customWidth="1"/>
    <col min="11" max="11" width="12.7109375" bestFit="1" customWidth="1"/>
    <col min="257" max="257" width="13.7109375" customWidth="1"/>
    <col min="258" max="258" width="42.7109375" customWidth="1"/>
    <col min="259" max="260" width="8.7109375" customWidth="1"/>
    <col min="261" max="261" width="11.140625" customWidth="1"/>
    <col min="262" max="262" width="11.85546875" bestFit="1" customWidth="1"/>
    <col min="263" max="263" width="11.28515625" bestFit="1" customWidth="1"/>
    <col min="264" max="264" width="3.7109375" customWidth="1"/>
    <col min="513" max="513" width="13.7109375" customWidth="1"/>
    <col min="514" max="514" width="42.7109375" customWidth="1"/>
    <col min="515" max="516" width="8.7109375" customWidth="1"/>
    <col min="517" max="517" width="11.140625" customWidth="1"/>
    <col min="518" max="518" width="11.85546875" bestFit="1" customWidth="1"/>
    <col min="519" max="519" width="11.28515625" bestFit="1" customWidth="1"/>
    <col min="520" max="520" width="3.7109375" customWidth="1"/>
    <col min="769" max="769" width="13.7109375" customWidth="1"/>
    <col min="770" max="770" width="42.7109375" customWidth="1"/>
    <col min="771" max="772" width="8.7109375" customWidth="1"/>
    <col min="773" max="773" width="11.140625" customWidth="1"/>
    <col min="774" max="774" width="11.85546875" bestFit="1" customWidth="1"/>
    <col min="775" max="775" width="11.28515625" bestFit="1" customWidth="1"/>
    <col min="776" max="776" width="3.7109375" customWidth="1"/>
    <col min="1025" max="1025" width="13.7109375" customWidth="1"/>
    <col min="1026" max="1026" width="42.7109375" customWidth="1"/>
    <col min="1027" max="1028" width="8.7109375" customWidth="1"/>
    <col min="1029" max="1029" width="11.140625" customWidth="1"/>
    <col min="1030" max="1030" width="11.85546875" bestFit="1" customWidth="1"/>
    <col min="1031" max="1031" width="11.28515625" bestFit="1" customWidth="1"/>
    <col min="1032" max="1032" width="3.7109375" customWidth="1"/>
    <col min="1281" max="1281" width="13.7109375" customWidth="1"/>
    <col min="1282" max="1282" width="42.7109375" customWidth="1"/>
    <col min="1283" max="1284" width="8.7109375" customWidth="1"/>
    <col min="1285" max="1285" width="11.140625" customWidth="1"/>
    <col min="1286" max="1286" width="11.85546875" bestFit="1" customWidth="1"/>
    <col min="1287" max="1287" width="11.28515625" bestFit="1" customWidth="1"/>
    <col min="1288" max="1288" width="3.7109375" customWidth="1"/>
    <col min="1537" max="1537" width="13.7109375" customWidth="1"/>
    <col min="1538" max="1538" width="42.7109375" customWidth="1"/>
    <col min="1539" max="1540" width="8.7109375" customWidth="1"/>
    <col min="1541" max="1541" width="11.140625" customWidth="1"/>
    <col min="1542" max="1542" width="11.85546875" bestFit="1" customWidth="1"/>
    <col min="1543" max="1543" width="11.28515625" bestFit="1" customWidth="1"/>
    <col min="1544" max="1544" width="3.7109375" customWidth="1"/>
    <col min="1793" max="1793" width="13.7109375" customWidth="1"/>
    <col min="1794" max="1794" width="42.7109375" customWidth="1"/>
    <col min="1795" max="1796" width="8.7109375" customWidth="1"/>
    <col min="1797" max="1797" width="11.140625" customWidth="1"/>
    <col min="1798" max="1798" width="11.85546875" bestFit="1" customWidth="1"/>
    <col min="1799" max="1799" width="11.28515625" bestFit="1" customWidth="1"/>
    <col min="1800" max="1800" width="3.7109375" customWidth="1"/>
    <col min="2049" max="2049" width="13.7109375" customWidth="1"/>
    <col min="2050" max="2050" width="42.7109375" customWidth="1"/>
    <col min="2051" max="2052" width="8.7109375" customWidth="1"/>
    <col min="2053" max="2053" width="11.140625" customWidth="1"/>
    <col min="2054" max="2054" width="11.85546875" bestFit="1" customWidth="1"/>
    <col min="2055" max="2055" width="11.28515625" bestFit="1" customWidth="1"/>
    <col min="2056" max="2056" width="3.7109375" customWidth="1"/>
    <col min="2305" max="2305" width="13.7109375" customWidth="1"/>
    <col min="2306" max="2306" width="42.7109375" customWidth="1"/>
    <col min="2307" max="2308" width="8.7109375" customWidth="1"/>
    <col min="2309" max="2309" width="11.140625" customWidth="1"/>
    <col min="2310" max="2310" width="11.85546875" bestFit="1" customWidth="1"/>
    <col min="2311" max="2311" width="11.28515625" bestFit="1" customWidth="1"/>
    <col min="2312" max="2312" width="3.7109375" customWidth="1"/>
    <col min="2561" max="2561" width="13.7109375" customWidth="1"/>
    <col min="2562" max="2562" width="42.7109375" customWidth="1"/>
    <col min="2563" max="2564" width="8.7109375" customWidth="1"/>
    <col min="2565" max="2565" width="11.140625" customWidth="1"/>
    <col min="2566" max="2566" width="11.85546875" bestFit="1" customWidth="1"/>
    <col min="2567" max="2567" width="11.28515625" bestFit="1" customWidth="1"/>
    <col min="2568" max="2568" width="3.7109375" customWidth="1"/>
    <col min="2817" max="2817" width="13.7109375" customWidth="1"/>
    <col min="2818" max="2818" width="42.7109375" customWidth="1"/>
    <col min="2819" max="2820" width="8.7109375" customWidth="1"/>
    <col min="2821" max="2821" width="11.140625" customWidth="1"/>
    <col min="2822" max="2822" width="11.85546875" bestFit="1" customWidth="1"/>
    <col min="2823" max="2823" width="11.28515625" bestFit="1" customWidth="1"/>
    <col min="2824" max="2824" width="3.7109375" customWidth="1"/>
    <col min="3073" max="3073" width="13.7109375" customWidth="1"/>
    <col min="3074" max="3074" width="42.7109375" customWidth="1"/>
    <col min="3075" max="3076" width="8.7109375" customWidth="1"/>
    <col min="3077" max="3077" width="11.140625" customWidth="1"/>
    <col min="3078" max="3078" width="11.85546875" bestFit="1" customWidth="1"/>
    <col min="3079" max="3079" width="11.28515625" bestFit="1" customWidth="1"/>
    <col min="3080" max="3080" width="3.7109375" customWidth="1"/>
    <col min="3329" max="3329" width="13.7109375" customWidth="1"/>
    <col min="3330" max="3330" width="42.7109375" customWidth="1"/>
    <col min="3331" max="3332" width="8.7109375" customWidth="1"/>
    <col min="3333" max="3333" width="11.140625" customWidth="1"/>
    <col min="3334" max="3334" width="11.85546875" bestFit="1" customWidth="1"/>
    <col min="3335" max="3335" width="11.28515625" bestFit="1" customWidth="1"/>
    <col min="3336" max="3336" width="3.7109375" customWidth="1"/>
    <col min="3585" max="3585" width="13.7109375" customWidth="1"/>
    <col min="3586" max="3586" width="42.7109375" customWidth="1"/>
    <col min="3587" max="3588" width="8.7109375" customWidth="1"/>
    <col min="3589" max="3589" width="11.140625" customWidth="1"/>
    <col min="3590" max="3590" width="11.85546875" bestFit="1" customWidth="1"/>
    <col min="3591" max="3591" width="11.28515625" bestFit="1" customWidth="1"/>
    <col min="3592" max="3592" width="3.7109375" customWidth="1"/>
    <col min="3841" max="3841" width="13.7109375" customWidth="1"/>
    <col min="3842" max="3842" width="42.7109375" customWidth="1"/>
    <col min="3843" max="3844" width="8.7109375" customWidth="1"/>
    <col min="3845" max="3845" width="11.140625" customWidth="1"/>
    <col min="3846" max="3846" width="11.85546875" bestFit="1" customWidth="1"/>
    <col min="3847" max="3847" width="11.28515625" bestFit="1" customWidth="1"/>
    <col min="3848" max="3848" width="3.7109375" customWidth="1"/>
    <col min="4097" max="4097" width="13.7109375" customWidth="1"/>
    <col min="4098" max="4098" width="42.7109375" customWidth="1"/>
    <col min="4099" max="4100" width="8.7109375" customWidth="1"/>
    <col min="4101" max="4101" width="11.140625" customWidth="1"/>
    <col min="4102" max="4102" width="11.85546875" bestFit="1" customWidth="1"/>
    <col min="4103" max="4103" width="11.28515625" bestFit="1" customWidth="1"/>
    <col min="4104" max="4104" width="3.7109375" customWidth="1"/>
    <col min="4353" max="4353" width="13.7109375" customWidth="1"/>
    <col min="4354" max="4354" width="42.7109375" customWidth="1"/>
    <col min="4355" max="4356" width="8.7109375" customWidth="1"/>
    <col min="4357" max="4357" width="11.140625" customWidth="1"/>
    <col min="4358" max="4358" width="11.85546875" bestFit="1" customWidth="1"/>
    <col min="4359" max="4359" width="11.28515625" bestFit="1" customWidth="1"/>
    <col min="4360" max="4360" width="3.7109375" customWidth="1"/>
    <col min="4609" max="4609" width="13.7109375" customWidth="1"/>
    <col min="4610" max="4610" width="42.7109375" customWidth="1"/>
    <col min="4611" max="4612" width="8.7109375" customWidth="1"/>
    <col min="4613" max="4613" width="11.140625" customWidth="1"/>
    <col min="4614" max="4614" width="11.85546875" bestFit="1" customWidth="1"/>
    <col min="4615" max="4615" width="11.28515625" bestFit="1" customWidth="1"/>
    <col min="4616" max="4616" width="3.7109375" customWidth="1"/>
    <col min="4865" max="4865" width="13.7109375" customWidth="1"/>
    <col min="4866" max="4866" width="42.7109375" customWidth="1"/>
    <col min="4867" max="4868" width="8.7109375" customWidth="1"/>
    <col min="4869" max="4869" width="11.140625" customWidth="1"/>
    <col min="4870" max="4870" width="11.85546875" bestFit="1" customWidth="1"/>
    <col min="4871" max="4871" width="11.28515625" bestFit="1" customWidth="1"/>
    <col min="4872" max="4872" width="3.7109375" customWidth="1"/>
    <col min="5121" max="5121" width="13.7109375" customWidth="1"/>
    <col min="5122" max="5122" width="42.7109375" customWidth="1"/>
    <col min="5123" max="5124" width="8.7109375" customWidth="1"/>
    <col min="5125" max="5125" width="11.140625" customWidth="1"/>
    <col min="5126" max="5126" width="11.85546875" bestFit="1" customWidth="1"/>
    <col min="5127" max="5127" width="11.28515625" bestFit="1" customWidth="1"/>
    <col min="5128" max="5128" width="3.7109375" customWidth="1"/>
    <col min="5377" max="5377" width="13.7109375" customWidth="1"/>
    <col min="5378" max="5378" width="42.7109375" customWidth="1"/>
    <col min="5379" max="5380" width="8.7109375" customWidth="1"/>
    <col min="5381" max="5381" width="11.140625" customWidth="1"/>
    <col min="5382" max="5382" width="11.85546875" bestFit="1" customWidth="1"/>
    <col min="5383" max="5383" width="11.28515625" bestFit="1" customWidth="1"/>
    <col min="5384" max="5384" width="3.7109375" customWidth="1"/>
    <col min="5633" max="5633" width="13.7109375" customWidth="1"/>
    <col min="5634" max="5634" width="42.7109375" customWidth="1"/>
    <col min="5635" max="5636" width="8.7109375" customWidth="1"/>
    <col min="5637" max="5637" width="11.140625" customWidth="1"/>
    <col min="5638" max="5638" width="11.85546875" bestFit="1" customWidth="1"/>
    <col min="5639" max="5639" width="11.28515625" bestFit="1" customWidth="1"/>
    <col min="5640" max="5640" width="3.7109375" customWidth="1"/>
    <col min="5889" max="5889" width="13.7109375" customWidth="1"/>
    <col min="5890" max="5890" width="42.7109375" customWidth="1"/>
    <col min="5891" max="5892" width="8.7109375" customWidth="1"/>
    <col min="5893" max="5893" width="11.140625" customWidth="1"/>
    <col min="5894" max="5894" width="11.85546875" bestFit="1" customWidth="1"/>
    <col min="5895" max="5895" width="11.28515625" bestFit="1" customWidth="1"/>
    <col min="5896" max="5896" width="3.7109375" customWidth="1"/>
    <col min="6145" max="6145" width="13.7109375" customWidth="1"/>
    <col min="6146" max="6146" width="42.7109375" customWidth="1"/>
    <col min="6147" max="6148" width="8.7109375" customWidth="1"/>
    <col min="6149" max="6149" width="11.140625" customWidth="1"/>
    <col min="6150" max="6150" width="11.85546875" bestFit="1" customWidth="1"/>
    <col min="6151" max="6151" width="11.28515625" bestFit="1" customWidth="1"/>
    <col min="6152" max="6152" width="3.7109375" customWidth="1"/>
    <col min="6401" max="6401" width="13.7109375" customWidth="1"/>
    <col min="6402" max="6402" width="42.7109375" customWidth="1"/>
    <col min="6403" max="6404" width="8.7109375" customWidth="1"/>
    <col min="6405" max="6405" width="11.140625" customWidth="1"/>
    <col min="6406" max="6406" width="11.85546875" bestFit="1" customWidth="1"/>
    <col min="6407" max="6407" width="11.28515625" bestFit="1" customWidth="1"/>
    <col min="6408" max="6408" width="3.7109375" customWidth="1"/>
    <col min="6657" max="6657" width="13.7109375" customWidth="1"/>
    <col min="6658" max="6658" width="42.7109375" customWidth="1"/>
    <col min="6659" max="6660" width="8.7109375" customWidth="1"/>
    <col min="6661" max="6661" width="11.140625" customWidth="1"/>
    <col min="6662" max="6662" width="11.85546875" bestFit="1" customWidth="1"/>
    <col min="6663" max="6663" width="11.28515625" bestFit="1" customWidth="1"/>
    <col min="6664" max="6664" width="3.7109375" customWidth="1"/>
    <col min="6913" max="6913" width="13.7109375" customWidth="1"/>
    <col min="6914" max="6914" width="42.7109375" customWidth="1"/>
    <col min="6915" max="6916" width="8.7109375" customWidth="1"/>
    <col min="6917" max="6917" width="11.140625" customWidth="1"/>
    <col min="6918" max="6918" width="11.85546875" bestFit="1" customWidth="1"/>
    <col min="6919" max="6919" width="11.28515625" bestFit="1" customWidth="1"/>
    <col min="6920" max="6920" width="3.7109375" customWidth="1"/>
    <col min="7169" max="7169" width="13.7109375" customWidth="1"/>
    <col min="7170" max="7170" width="42.7109375" customWidth="1"/>
    <col min="7171" max="7172" width="8.7109375" customWidth="1"/>
    <col min="7173" max="7173" width="11.140625" customWidth="1"/>
    <col min="7174" max="7174" width="11.85546875" bestFit="1" customWidth="1"/>
    <col min="7175" max="7175" width="11.28515625" bestFit="1" customWidth="1"/>
    <col min="7176" max="7176" width="3.7109375" customWidth="1"/>
    <col min="7425" max="7425" width="13.7109375" customWidth="1"/>
    <col min="7426" max="7426" width="42.7109375" customWidth="1"/>
    <col min="7427" max="7428" width="8.7109375" customWidth="1"/>
    <col min="7429" max="7429" width="11.140625" customWidth="1"/>
    <col min="7430" max="7430" width="11.85546875" bestFit="1" customWidth="1"/>
    <col min="7431" max="7431" width="11.28515625" bestFit="1" customWidth="1"/>
    <col min="7432" max="7432" width="3.7109375" customWidth="1"/>
    <col min="7681" max="7681" width="13.7109375" customWidth="1"/>
    <col min="7682" max="7682" width="42.7109375" customWidth="1"/>
    <col min="7683" max="7684" width="8.7109375" customWidth="1"/>
    <col min="7685" max="7685" width="11.140625" customWidth="1"/>
    <col min="7686" max="7686" width="11.85546875" bestFit="1" customWidth="1"/>
    <col min="7687" max="7687" width="11.28515625" bestFit="1" customWidth="1"/>
    <col min="7688" max="7688" width="3.7109375" customWidth="1"/>
    <col min="7937" max="7937" width="13.7109375" customWidth="1"/>
    <col min="7938" max="7938" width="42.7109375" customWidth="1"/>
    <col min="7939" max="7940" width="8.7109375" customWidth="1"/>
    <col min="7941" max="7941" width="11.140625" customWidth="1"/>
    <col min="7942" max="7942" width="11.85546875" bestFit="1" customWidth="1"/>
    <col min="7943" max="7943" width="11.28515625" bestFit="1" customWidth="1"/>
    <col min="7944" max="7944" width="3.7109375" customWidth="1"/>
    <col min="8193" max="8193" width="13.7109375" customWidth="1"/>
    <col min="8194" max="8194" width="42.7109375" customWidth="1"/>
    <col min="8195" max="8196" width="8.7109375" customWidth="1"/>
    <col min="8197" max="8197" width="11.140625" customWidth="1"/>
    <col min="8198" max="8198" width="11.85546875" bestFit="1" customWidth="1"/>
    <col min="8199" max="8199" width="11.28515625" bestFit="1" customWidth="1"/>
    <col min="8200" max="8200" width="3.7109375" customWidth="1"/>
    <col min="8449" max="8449" width="13.7109375" customWidth="1"/>
    <col min="8450" max="8450" width="42.7109375" customWidth="1"/>
    <col min="8451" max="8452" width="8.7109375" customWidth="1"/>
    <col min="8453" max="8453" width="11.140625" customWidth="1"/>
    <col min="8454" max="8454" width="11.85546875" bestFit="1" customWidth="1"/>
    <col min="8455" max="8455" width="11.28515625" bestFit="1" customWidth="1"/>
    <col min="8456" max="8456" width="3.7109375" customWidth="1"/>
    <col min="8705" max="8705" width="13.7109375" customWidth="1"/>
    <col min="8706" max="8706" width="42.7109375" customWidth="1"/>
    <col min="8707" max="8708" width="8.7109375" customWidth="1"/>
    <col min="8709" max="8709" width="11.140625" customWidth="1"/>
    <col min="8710" max="8710" width="11.85546875" bestFit="1" customWidth="1"/>
    <col min="8711" max="8711" width="11.28515625" bestFit="1" customWidth="1"/>
    <col min="8712" max="8712" width="3.7109375" customWidth="1"/>
    <col min="8961" max="8961" width="13.7109375" customWidth="1"/>
    <col min="8962" max="8962" width="42.7109375" customWidth="1"/>
    <col min="8963" max="8964" width="8.7109375" customWidth="1"/>
    <col min="8965" max="8965" width="11.140625" customWidth="1"/>
    <col min="8966" max="8966" width="11.85546875" bestFit="1" customWidth="1"/>
    <col min="8967" max="8967" width="11.28515625" bestFit="1" customWidth="1"/>
    <col min="8968" max="8968" width="3.7109375" customWidth="1"/>
    <col min="9217" max="9217" width="13.7109375" customWidth="1"/>
    <col min="9218" max="9218" width="42.7109375" customWidth="1"/>
    <col min="9219" max="9220" width="8.7109375" customWidth="1"/>
    <col min="9221" max="9221" width="11.140625" customWidth="1"/>
    <col min="9222" max="9222" width="11.85546875" bestFit="1" customWidth="1"/>
    <col min="9223" max="9223" width="11.28515625" bestFit="1" customWidth="1"/>
    <col min="9224" max="9224" width="3.7109375" customWidth="1"/>
    <col min="9473" max="9473" width="13.7109375" customWidth="1"/>
    <col min="9474" max="9474" width="42.7109375" customWidth="1"/>
    <col min="9475" max="9476" width="8.7109375" customWidth="1"/>
    <col min="9477" max="9477" width="11.140625" customWidth="1"/>
    <col min="9478" max="9478" width="11.85546875" bestFit="1" customWidth="1"/>
    <col min="9479" max="9479" width="11.28515625" bestFit="1" customWidth="1"/>
    <col min="9480" max="9480" width="3.7109375" customWidth="1"/>
    <col min="9729" max="9729" width="13.7109375" customWidth="1"/>
    <col min="9730" max="9730" width="42.7109375" customWidth="1"/>
    <col min="9731" max="9732" width="8.7109375" customWidth="1"/>
    <col min="9733" max="9733" width="11.140625" customWidth="1"/>
    <col min="9734" max="9734" width="11.85546875" bestFit="1" customWidth="1"/>
    <col min="9735" max="9735" width="11.28515625" bestFit="1" customWidth="1"/>
    <col min="9736" max="9736" width="3.7109375" customWidth="1"/>
    <col min="9985" max="9985" width="13.7109375" customWidth="1"/>
    <col min="9986" max="9986" width="42.7109375" customWidth="1"/>
    <col min="9987" max="9988" width="8.7109375" customWidth="1"/>
    <col min="9989" max="9989" width="11.140625" customWidth="1"/>
    <col min="9990" max="9990" width="11.85546875" bestFit="1" customWidth="1"/>
    <col min="9991" max="9991" width="11.28515625" bestFit="1" customWidth="1"/>
    <col min="9992" max="9992" width="3.7109375" customWidth="1"/>
    <col min="10241" max="10241" width="13.7109375" customWidth="1"/>
    <col min="10242" max="10242" width="42.7109375" customWidth="1"/>
    <col min="10243" max="10244" width="8.7109375" customWidth="1"/>
    <col min="10245" max="10245" width="11.140625" customWidth="1"/>
    <col min="10246" max="10246" width="11.85546875" bestFit="1" customWidth="1"/>
    <col min="10247" max="10247" width="11.28515625" bestFit="1" customWidth="1"/>
    <col min="10248" max="10248" width="3.7109375" customWidth="1"/>
    <col min="10497" max="10497" width="13.7109375" customWidth="1"/>
    <col min="10498" max="10498" width="42.7109375" customWidth="1"/>
    <col min="10499" max="10500" width="8.7109375" customWidth="1"/>
    <col min="10501" max="10501" width="11.140625" customWidth="1"/>
    <col min="10502" max="10502" width="11.85546875" bestFit="1" customWidth="1"/>
    <col min="10503" max="10503" width="11.28515625" bestFit="1" customWidth="1"/>
    <col min="10504" max="10504" width="3.7109375" customWidth="1"/>
    <col min="10753" max="10753" width="13.7109375" customWidth="1"/>
    <col min="10754" max="10754" width="42.7109375" customWidth="1"/>
    <col min="10755" max="10756" width="8.7109375" customWidth="1"/>
    <col min="10757" max="10757" width="11.140625" customWidth="1"/>
    <col min="10758" max="10758" width="11.85546875" bestFit="1" customWidth="1"/>
    <col min="10759" max="10759" width="11.28515625" bestFit="1" customWidth="1"/>
    <col min="10760" max="10760" width="3.7109375" customWidth="1"/>
    <col min="11009" max="11009" width="13.7109375" customWidth="1"/>
    <col min="11010" max="11010" width="42.7109375" customWidth="1"/>
    <col min="11011" max="11012" width="8.7109375" customWidth="1"/>
    <col min="11013" max="11013" width="11.140625" customWidth="1"/>
    <col min="11014" max="11014" width="11.85546875" bestFit="1" customWidth="1"/>
    <col min="11015" max="11015" width="11.28515625" bestFit="1" customWidth="1"/>
    <col min="11016" max="11016" width="3.7109375" customWidth="1"/>
    <col min="11265" max="11265" width="13.7109375" customWidth="1"/>
    <col min="11266" max="11266" width="42.7109375" customWidth="1"/>
    <col min="11267" max="11268" width="8.7109375" customWidth="1"/>
    <col min="11269" max="11269" width="11.140625" customWidth="1"/>
    <col min="11270" max="11270" width="11.85546875" bestFit="1" customWidth="1"/>
    <col min="11271" max="11271" width="11.28515625" bestFit="1" customWidth="1"/>
    <col min="11272" max="11272" width="3.7109375" customWidth="1"/>
    <col min="11521" max="11521" width="13.7109375" customWidth="1"/>
    <col min="11522" max="11522" width="42.7109375" customWidth="1"/>
    <col min="11523" max="11524" width="8.7109375" customWidth="1"/>
    <col min="11525" max="11525" width="11.140625" customWidth="1"/>
    <col min="11526" max="11526" width="11.85546875" bestFit="1" customWidth="1"/>
    <col min="11527" max="11527" width="11.28515625" bestFit="1" customWidth="1"/>
    <col min="11528" max="11528" width="3.7109375" customWidth="1"/>
    <col min="11777" max="11777" width="13.7109375" customWidth="1"/>
    <col min="11778" max="11778" width="42.7109375" customWidth="1"/>
    <col min="11779" max="11780" width="8.7109375" customWidth="1"/>
    <col min="11781" max="11781" width="11.140625" customWidth="1"/>
    <col min="11782" max="11782" width="11.85546875" bestFit="1" customWidth="1"/>
    <col min="11783" max="11783" width="11.28515625" bestFit="1" customWidth="1"/>
    <col min="11784" max="11784" width="3.7109375" customWidth="1"/>
    <col min="12033" max="12033" width="13.7109375" customWidth="1"/>
    <col min="12034" max="12034" width="42.7109375" customWidth="1"/>
    <col min="12035" max="12036" width="8.7109375" customWidth="1"/>
    <col min="12037" max="12037" width="11.140625" customWidth="1"/>
    <col min="12038" max="12038" width="11.85546875" bestFit="1" customWidth="1"/>
    <col min="12039" max="12039" width="11.28515625" bestFit="1" customWidth="1"/>
    <col min="12040" max="12040" width="3.7109375" customWidth="1"/>
    <col min="12289" max="12289" width="13.7109375" customWidth="1"/>
    <col min="12290" max="12290" width="42.7109375" customWidth="1"/>
    <col min="12291" max="12292" width="8.7109375" customWidth="1"/>
    <col min="12293" max="12293" width="11.140625" customWidth="1"/>
    <col min="12294" max="12294" width="11.85546875" bestFit="1" customWidth="1"/>
    <col min="12295" max="12295" width="11.28515625" bestFit="1" customWidth="1"/>
    <col min="12296" max="12296" width="3.7109375" customWidth="1"/>
    <col min="12545" max="12545" width="13.7109375" customWidth="1"/>
    <col min="12546" max="12546" width="42.7109375" customWidth="1"/>
    <col min="12547" max="12548" width="8.7109375" customWidth="1"/>
    <col min="12549" max="12549" width="11.140625" customWidth="1"/>
    <col min="12550" max="12550" width="11.85546875" bestFit="1" customWidth="1"/>
    <col min="12551" max="12551" width="11.28515625" bestFit="1" customWidth="1"/>
    <col min="12552" max="12552" width="3.7109375" customWidth="1"/>
    <col min="12801" max="12801" width="13.7109375" customWidth="1"/>
    <col min="12802" max="12802" width="42.7109375" customWidth="1"/>
    <col min="12803" max="12804" width="8.7109375" customWidth="1"/>
    <col min="12805" max="12805" width="11.140625" customWidth="1"/>
    <col min="12806" max="12806" width="11.85546875" bestFit="1" customWidth="1"/>
    <col min="12807" max="12807" width="11.28515625" bestFit="1" customWidth="1"/>
    <col min="12808" max="12808" width="3.7109375" customWidth="1"/>
    <col min="13057" max="13057" width="13.7109375" customWidth="1"/>
    <col min="13058" max="13058" width="42.7109375" customWidth="1"/>
    <col min="13059" max="13060" width="8.7109375" customWidth="1"/>
    <col min="13061" max="13061" width="11.140625" customWidth="1"/>
    <col min="13062" max="13062" width="11.85546875" bestFit="1" customWidth="1"/>
    <col min="13063" max="13063" width="11.28515625" bestFit="1" customWidth="1"/>
    <col min="13064" max="13064" width="3.7109375" customWidth="1"/>
    <col min="13313" max="13313" width="13.7109375" customWidth="1"/>
    <col min="13314" max="13314" width="42.7109375" customWidth="1"/>
    <col min="13315" max="13316" width="8.7109375" customWidth="1"/>
    <col min="13317" max="13317" width="11.140625" customWidth="1"/>
    <col min="13318" max="13318" width="11.85546875" bestFit="1" customWidth="1"/>
    <col min="13319" max="13319" width="11.28515625" bestFit="1" customWidth="1"/>
    <col min="13320" max="13320" width="3.7109375" customWidth="1"/>
    <col min="13569" max="13569" width="13.7109375" customWidth="1"/>
    <col min="13570" max="13570" width="42.7109375" customWidth="1"/>
    <col min="13571" max="13572" width="8.7109375" customWidth="1"/>
    <col min="13573" max="13573" width="11.140625" customWidth="1"/>
    <col min="13574" max="13574" width="11.85546875" bestFit="1" customWidth="1"/>
    <col min="13575" max="13575" width="11.28515625" bestFit="1" customWidth="1"/>
    <col min="13576" max="13576" width="3.7109375" customWidth="1"/>
    <col min="13825" max="13825" width="13.7109375" customWidth="1"/>
    <col min="13826" max="13826" width="42.7109375" customWidth="1"/>
    <col min="13827" max="13828" width="8.7109375" customWidth="1"/>
    <col min="13829" max="13829" width="11.140625" customWidth="1"/>
    <col min="13830" max="13830" width="11.85546875" bestFit="1" customWidth="1"/>
    <col min="13831" max="13831" width="11.28515625" bestFit="1" customWidth="1"/>
    <col min="13832" max="13832" width="3.7109375" customWidth="1"/>
    <col min="14081" max="14081" width="13.7109375" customWidth="1"/>
    <col min="14082" max="14082" width="42.7109375" customWidth="1"/>
    <col min="14083" max="14084" width="8.7109375" customWidth="1"/>
    <col min="14085" max="14085" width="11.140625" customWidth="1"/>
    <col min="14086" max="14086" width="11.85546875" bestFit="1" customWidth="1"/>
    <col min="14087" max="14087" width="11.28515625" bestFit="1" customWidth="1"/>
    <col min="14088" max="14088" width="3.7109375" customWidth="1"/>
    <col min="14337" max="14337" width="13.7109375" customWidth="1"/>
    <col min="14338" max="14338" width="42.7109375" customWidth="1"/>
    <col min="14339" max="14340" width="8.7109375" customWidth="1"/>
    <col min="14341" max="14341" width="11.140625" customWidth="1"/>
    <col min="14342" max="14342" width="11.85546875" bestFit="1" customWidth="1"/>
    <col min="14343" max="14343" width="11.28515625" bestFit="1" customWidth="1"/>
    <col min="14344" max="14344" width="3.7109375" customWidth="1"/>
    <col min="14593" max="14593" width="13.7109375" customWidth="1"/>
    <col min="14594" max="14594" width="42.7109375" customWidth="1"/>
    <col min="14595" max="14596" width="8.7109375" customWidth="1"/>
    <col min="14597" max="14597" width="11.140625" customWidth="1"/>
    <col min="14598" max="14598" width="11.85546875" bestFit="1" customWidth="1"/>
    <col min="14599" max="14599" width="11.28515625" bestFit="1" customWidth="1"/>
    <col min="14600" max="14600" width="3.7109375" customWidth="1"/>
    <col min="14849" max="14849" width="13.7109375" customWidth="1"/>
    <col min="14850" max="14850" width="42.7109375" customWidth="1"/>
    <col min="14851" max="14852" width="8.7109375" customWidth="1"/>
    <col min="14853" max="14853" width="11.140625" customWidth="1"/>
    <col min="14854" max="14854" width="11.85546875" bestFit="1" customWidth="1"/>
    <col min="14855" max="14855" width="11.28515625" bestFit="1" customWidth="1"/>
    <col min="14856" max="14856" width="3.7109375" customWidth="1"/>
    <col min="15105" max="15105" width="13.7109375" customWidth="1"/>
    <col min="15106" max="15106" width="42.7109375" customWidth="1"/>
    <col min="15107" max="15108" width="8.7109375" customWidth="1"/>
    <col min="15109" max="15109" width="11.140625" customWidth="1"/>
    <col min="15110" max="15110" width="11.85546875" bestFit="1" customWidth="1"/>
    <col min="15111" max="15111" width="11.28515625" bestFit="1" customWidth="1"/>
    <col min="15112" max="15112" width="3.7109375" customWidth="1"/>
    <col min="15361" max="15361" width="13.7109375" customWidth="1"/>
    <col min="15362" max="15362" width="42.7109375" customWidth="1"/>
    <col min="15363" max="15364" width="8.7109375" customWidth="1"/>
    <col min="15365" max="15365" width="11.140625" customWidth="1"/>
    <col min="15366" max="15366" width="11.85546875" bestFit="1" customWidth="1"/>
    <col min="15367" max="15367" width="11.28515625" bestFit="1" customWidth="1"/>
    <col min="15368" max="15368" width="3.7109375" customWidth="1"/>
    <col min="15617" max="15617" width="13.7109375" customWidth="1"/>
    <col min="15618" max="15618" width="42.7109375" customWidth="1"/>
    <col min="15619" max="15620" width="8.7109375" customWidth="1"/>
    <col min="15621" max="15621" width="11.140625" customWidth="1"/>
    <col min="15622" max="15622" width="11.85546875" bestFit="1" customWidth="1"/>
    <col min="15623" max="15623" width="11.28515625" bestFit="1" customWidth="1"/>
    <col min="15624" max="15624" width="3.7109375" customWidth="1"/>
    <col min="15873" max="15873" width="13.7109375" customWidth="1"/>
    <col min="15874" max="15874" width="42.7109375" customWidth="1"/>
    <col min="15875" max="15876" width="8.7109375" customWidth="1"/>
    <col min="15877" max="15877" width="11.140625" customWidth="1"/>
    <col min="15878" max="15878" width="11.85546875" bestFit="1" customWidth="1"/>
    <col min="15879" max="15879" width="11.28515625" bestFit="1" customWidth="1"/>
    <col min="15880" max="15880" width="3.7109375" customWidth="1"/>
    <col min="16129" max="16129" width="13.7109375" customWidth="1"/>
    <col min="16130" max="16130" width="42.7109375" customWidth="1"/>
    <col min="16131" max="16132" width="8.7109375" customWidth="1"/>
    <col min="16133" max="16133" width="11.140625" customWidth="1"/>
    <col min="16134" max="16134" width="11.85546875" bestFit="1" customWidth="1"/>
    <col min="16135" max="16135" width="11.28515625" bestFit="1" customWidth="1"/>
    <col min="16136" max="16136" width="3.7109375" customWidth="1"/>
  </cols>
  <sheetData>
    <row r="1" spans="1:12" ht="15.75" thickBot="1" x14ac:dyDescent="0.3">
      <c r="B1" s="2"/>
      <c r="C1" s="3"/>
    </row>
    <row r="2" spans="1:12" x14ac:dyDescent="0.25">
      <c r="A2" s="357" t="s">
        <v>0</v>
      </c>
      <c r="B2" s="359" t="s">
        <v>1</v>
      </c>
      <c r="C2" s="360"/>
      <c r="D2" s="360"/>
      <c r="E2" s="360"/>
      <c r="F2" s="360"/>
      <c r="G2" s="361"/>
    </row>
    <row r="3" spans="1:12" ht="15.75" thickBot="1" x14ac:dyDescent="0.3">
      <c r="A3" s="358"/>
      <c r="B3" s="362"/>
      <c r="C3" s="363"/>
      <c r="D3" s="363"/>
      <c r="E3" s="363"/>
      <c r="F3" s="363"/>
      <c r="G3" s="364"/>
    </row>
    <row r="4" spans="1:12" x14ac:dyDescent="0.25">
      <c r="B4" s="362"/>
      <c r="C4" s="363"/>
      <c r="D4" s="363"/>
      <c r="E4" s="363"/>
      <c r="F4" s="363"/>
      <c r="G4" s="364"/>
    </row>
    <row r="5" spans="1:12" x14ac:dyDescent="0.25">
      <c r="B5" s="362"/>
      <c r="C5" s="363"/>
      <c r="D5" s="363"/>
      <c r="E5" s="363"/>
      <c r="F5" s="363"/>
      <c r="G5" s="364"/>
    </row>
    <row r="6" spans="1:12" ht="18.75" customHeight="1" x14ac:dyDescent="0.25">
      <c r="B6" s="365"/>
      <c r="C6" s="366"/>
      <c r="D6" s="366"/>
      <c r="E6" s="366"/>
      <c r="F6" s="366"/>
      <c r="G6" s="367"/>
    </row>
    <row r="7" spans="1:12" ht="15.75" thickBot="1" x14ac:dyDescent="0.3"/>
    <row r="8" spans="1:12" s="7" customFormat="1" ht="13.5" thickBot="1" x14ac:dyDescent="0.25">
      <c r="A8" s="6"/>
      <c r="B8" s="7" t="s">
        <v>2</v>
      </c>
      <c r="C8" s="8"/>
      <c r="D8" s="9"/>
      <c r="E8" s="10" t="s">
        <v>3</v>
      </c>
      <c r="F8" s="11">
        <v>1</v>
      </c>
      <c r="G8" s="9"/>
    </row>
    <row r="9" spans="1:12" ht="15.75" thickBot="1" x14ac:dyDescent="0.3">
      <c r="B9" s="7"/>
      <c r="E9" s="10"/>
      <c r="F9" s="11"/>
    </row>
    <row r="10" spans="1:12" ht="15.75" thickBot="1" x14ac:dyDescent="0.3">
      <c r="B10" s="7"/>
      <c r="E10" s="10"/>
      <c r="F10" s="11"/>
    </row>
    <row r="11" spans="1:12" ht="15.75" thickBot="1" x14ac:dyDescent="0.3"/>
    <row r="12" spans="1:12" s="15" customFormat="1" ht="12.75" x14ac:dyDescent="0.2">
      <c r="A12" s="12" t="s">
        <v>4</v>
      </c>
      <c r="B12" s="13" t="s">
        <v>5</v>
      </c>
      <c r="C12" s="13" t="s">
        <v>6</v>
      </c>
      <c r="D12" s="14" t="s">
        <v>7</v>
      </c>
      <c r="E12" s="14" t="s">
        <v>8</v>
      </c>
      <c r="F12" s="14" t="s">
        <v>9</v>
      </c>
      <c r="G12" s="14" t="s">
        <v>10</v>
      </c>
    </row>
    <row r="13" spans="1:12" s="15" customFormat="1" ht="13.5" thickBot="1" x14ac:dyDescent="0.25">
      <c r="A13" s="16" t="s">
        <v>11</v>
      </c>
      <c r="B13" s="17"/>
      <c r="C13" s="17"/>
      <c r="D13" s="18"/>
      <c r="E13" s="18"/>
      <c r="F13" s="18"/>
      <c r="G13" s="18"/>
    </row>
    <row r="14" spans="1:12" s="15" customFormat="1" ht="13.5" thickBot="1" x14ac:dyDescent="0.25">
      <c r="A14" s="19"/>
      <c r="B14" s="20" t="s">
        <v>12</v>
      </c>
      <c r="C14" s="21"/>
      <c r="D14" s="22"/>
      <c r="E14" s="22"/>
      <c r="F14" s="22"/>
      <c r="G14" s="23"/>
    </row>
    <row r="15" spans="1:12" s="30" customFormat="1" ht="12.75" x14ac:dyDescent="0.2">
      <c r="A15" s="24"/>
      <c r="B15" s="25"/>
      <c r="C15" s="26"/>
      <c r="D15" s="27"/>
      <c r="E15" s="27"/>
      <c r="F15" s="28"/>
      <c r="G15" s="29"/>
    </row>
    <row r="16" spans="1:12" s="37" customFormat="1" x14ac:dyDescent="0.25">
      <c r="A16" s="31"/>
      <c r="B16" s="32"/>
      <c r="C16" s="33"/>
      <c r="D16" s="34"/>
      <c r="E16" s="34"/>
      <c r="F16" s="35"/>
      <c r="G16" s="36"/>
      <c r="I16" s="38"/>
      <c r="J16" s="39"/>
      <c r="K16" s="40"/>
      <c r="L16" s="40"/>
    </row>
    <row r="17" spans="1:13" x14ac:dyDescent="0.25">
      <c r="A17" s="41"/>
      <c r="B17" s="42"/>
      <c r="C17" s="43"/>
      <c r="D17" s="44"/>
      <c r="E17" s="44"/>
      <c r="F17" s="45"/>
      <c r="G17" s="46"/>
      <c r="I17" s="47"/>
    </row>
    <row r="18" spans="1:13" x14ac:dyDescent="0.25">
      <c r="A18" s="41"/>
      <c r="B18" s="48"/>
      <c r="C18" s="43"/>
      <c r="D18" s="49"/>
      <c r="E18" s="49"/>
      <c r="F18" s="45"/>
      <c r="G18" s="46"/>
      <c r="I18" s="47"/>
    </row>
    <row r="19" spans="1:13" ht="15.75" thickBot="1" x14ac:dyDescent="0.3">
      <c r="A19" s="50"/>
      <c r="B19" s="51"/>
      <c r="C19" s="52"/>
      <c r="D19" s="53"/>
      <c r="E19" s="53"/>
      <c r="F19" s="53"/>
      <c r="G19" s="54"/>
    </row>
    <row r="20" spans="1:13" ht="15.75" thickBot="1" x14ac:dyDescent="0.3">
      <c r="A20" s="55"/>
      <c r="B20" s="56" t="s">
        <v>13</v>
      </c>
      <c r="C20" s="57"/>
      <c r="D20" s="58"/>
      <c r="E20" s="58"/>
      <c r="F20" s="59" t="s">
        <v>14</v>
      </c>
      <c r="G20" s="11">
        <f>SUM(G15:G19)</f>
        <v>0</v>
      </c>
    </row>
    <row r="21" spans="1:13" ht="15.75" thickBot="1" x14ac:dyDescent="0.3">
      <c r="A21" s="55"/>
      <c r="B21" s="51"/>
      <c r="C21" s="60"/>
      <c r="D21" s="61"/>
      <c r="E21" s="61"/>
      <c r="F21" s="61"/>
      <c r="G21" s="62"/>
    </row>
    <row r="22" spans="1:13" ht="15.75" thickBot="1" x14ac:dyDescent="0.3">
      <c r="A22" s="63"/>
      <c r="B22" s="20" t="s">
        <v>15</v>
      </c>
      <c r="C22" s="60"/>
      <c r="D22" s="61"/>
      <c r="E22" s="61"/>
      <c r="F22" s="61"/>
      <c r="G22" s="62"/>
    </row>
    <row r="23" spans="1:13" s="69" customFormat="1" x14ac:dyDescent="0.25">
      <c r="A23" s="64"/>
      <c r="B23" s="65"/>
      <c r="C23" s="66"/>
      <c r="D23" s="67"/>
      <c r="E23" s="67"/>
      <c r="F23" s="67"/>
      <c r="G23" s="68"/>
    </row>
    <row r="24" spans="1:13" ht="15.75" thickBot="1" x14ac:dyDescent="0.3">
      <c r="A24" s="50"/>
      <c r="B24" s="51"/>
      <c r="C24" s="70"/>
      <c r="D24" s="71"/>
      <c r="E24" s="71"/>
      <c r="F24" s="45"/>
      <c r="G24" s="72"/>
      <c r="I24" s="47"/>
    </row>
    <row r="25" spans="1:13" ht="15.75" thickBot="1" x14ac:dyDescent="0.3">
      <c r="A25" s="55"/>
      <c r="B25" s="56" t="s">
        <v>16</v>
      </c>
      <c r="C25" s="57"/>
      <c r="D25" s="58"/>
      <c r="E25" s="58"/>
      <c r="F25" s="59" t="s">
        <v>14</v>
      </c>
      <c r="G25" s="11">
        <f>SUM(G23:G24)</f>
        <v>0</v>
      </c>
    </row>
    <row r="26" spans="1:13" ht="15.75" thickBot="1" x14ac:dyDescent="0.3">
      <c r="A26" s="55"/>
      <c r="B26" s="51"/>
      <c r="C26" s="60"/>
      <c r="D26" s="61"/>
      <c r="E26" s="61"/>
      <c r="F26" s="61"/>
      <c r="G26" s="62"/>
    </row>
    <row r="27" spans="1:13" ht="15.75" thickBot="1" x14ac:dyDescent="0.3">
      <c r="A27" s="63"/>
      <c r="B27" s="20" t="s">
        <v>17</v>
      </c>
      <c r="C27" s="73"/>
      <c r="D27" s="74"/>
      <c r="E27" s="74"/>
      <c r="F27" s="74"/>
      <c r="G27" s="75"/>
    </row>
    <row r="28" spans="1:13" ht="341.25" customHeight="1" x14ac:dyDescent="0.25">
      <c r="A28" s="76" t="s">
        <v>18</v>
      </c>
      <c r="B28" s="77" t="s">
        <v>19</v>
      </c>
      <c r="C28" s="78" t="s">
        <v>20</v>
      </c>
      <c r="D28" s="79">
        <f>L28/1.8</f>
        <v>2.7777777777777777</v>
      </c>
      <c r="E28" s="80">
        <v>18.100000000000001</v>
      </c>
      <c r="F28" s="81">
        <f>E28/$F$8</f>
        <v>18.100000000000001</v>
      </c>
      <c r="G28" s="82">
        <f>F28*D28</f>
        <v>50.277777777777779</v>
      </c>
      <c r="I28" s="83"/>
      <c r="K28" s="84" t="s">
        <v>21</v>
      </c>
      <c r="L28" s="85">
        <v>5</v>
      </c>
    </row>
    <row r="29" spans="1:13" ht="242.25" customHeight="1" x14ac:dyDescent="0.25">
      <c r="A29" s="86" t="s">
        <v>22</v>
      </c>
      <c r="B29" s="87" t="s">
        <v>23</v>
      </c>
      <c r="C29" s="78" t="s">
        <v>24</v>
      </c>
      <c r="D29" s="80">
        <v>1</v>
      </c>
      <c r="E29" s="80">
        <v>12.9</v>
      </c>
      <c r="F29" s="81">
        <f>E29/$F$8</f>
        <v>12.9</v>
      </c>
      <c r="G29" s="82">
        <f>F29*D29</f>
        <v>12.9</v>
      </c>
      <c r="I29" s="83"/>
    </row>
    <row r="30" spans="1:13" ht="195" customHeight="1" x14ac:dyDescent="0.25">
      <c r="A30" s="88" t="s">
        <v>25</v>
      </c>
      <c r="B30" s="89" t="s">
        <v>26</v>
      </c>
      <c r="C30" s="90" t="s">
        <v>27</v>
      </c>
      <c r="D30" s="91">
        <f>0.5+1.1+1.5+0.5</f>
        <v>3.6</v>
      </c>
      <c r="E30" s="92">
        <v>2.1</v>
      </c>
      <c r="F30" s="93">
        <f>E30/$F$8</f>
        <v>2.1</v>
      </c>
      <c r="G30" s="94">
        <f>F30*D30</f>
        <v>7.5600000000000005</v>
      </c>
      <c r="I30" s="83"/>
    </row>
    <row r="31" spans="1:13" ht="45" customHeight="1" x14ac:dyDescent="0.25">
      <c r="A31" s="88" t="s">
        <v>28</v>
      </c>
      <c r="B31" s="89" t="s">
        <v>29</v>
      </c>
      <c r="C31" s="95" t="s">
        <v>30</v>
      </c>
      <c r="D31" s="96">
        <f>1/L31*2</f>
        <v>0.26666666666666666</v>
      </c>
      <c r="E31" s="92">
        <v>70.040000000000006</v>
      </c>
      <c r="F31" s="93">
        <f>E31/$F$8</f>
        <v>70.040000000000006</v>
      </c>
      <c r="G31" s="97">
        <f>F31*D31</f>
        <v>18.677333333333333</v>
      </c>
      <c r="I31" s="83"/>
      <c r="K31" s="84" t="s">
        <v>31</v>
      </c>
      <c r="L31" s="85">
        <f>60/8</f>
        <v>7.5</v>
      </c>
      <c r="M31" s="84" t="s">
        <v>32</v>
      </c>
    </row>
    <row r="32" spans="1:13" x14ac:dyDescent="0.25">
      <c r="A32" s="41"/>
      <c r="B32" s="41"/>
      <c r="C32" s="78"/>
      <c r="D32" s="49"/>
      <c r="E32" s="49"/>
      <c r="F32" s="35">
        <f t="shared" ref="F32:F33" si="0">D32/$F$8</f>
        <v>0</v>
      </c>
      <c r="G32" s="36">
        <f t="shared" ref="G32" si="1">F32*E32</f>
        <v>0</v>
      </c>
      <c r="I32" s="47"/>
    </row>
    <row r="33" spans="1:7" ht="15.75" thickBot="1" x14ac:dyDescent="0.3">
      <c r="A33" s="50"/>
      <c r="B33" s="98"/>
      <c r="C33" s="70"/>
      <c r="D33" s="71"/>
      <c r="E33" s="71"/>
      <c r="F33" s="35">
        <f t="shared" si="0"/>
        <v>0</v>
      </c>
      <c r="G33" s="72"/>
    </row>
    <row r="34" spans="1:7" ht="15.75" thickBot="1" x14ac:dyDescent="0.3">
      <c r="A34" s="55"/>
      <c r="B34" s="99" t="s">
        <v>33</v>
      </c>
      <c r="C34" s="57"/>
      <c r="D34" s="58"/>
      <c r="E34" s="58"/>
      <c r="F34" s="59" t="s">
        <v>14</v>
      </c>
      <c r="G34" s="11">
        <f>SUM(G28:G33)</f>
        <v>89.415111111111116</v>
      </c>
    </row>
    <row r="35" spans="1:7" ht="15.75" thickBot="1" x14ac:dyDescent="0.3">
      <c r="B35" s="100"/>
      <c r="C35" s="101"/>
      <c r="D35" s="102"/>
      <c r="E35" s="102"/>
      <c r="F35" s="103"/>
      <c r="G35" s="103"/>
    </row>
    <row r="36" spans="1:7" ht="15.75" thickBot="1" x14ac:dyDescent="0.3">
      <c r="B36" s="104"/>
      <c r="C36" s="104"/>
      <c r="D36" s="104"/>
      <c r="E36" s="104" t="s">
        <v>34</v>
      </c>
      <c r="F36" s="105" t="s">
        <v>35</v>
      </c>
      <c r="G36" s="11">
        <f>G34+G25+G20</f>
        <v>89.415111111111116</v>
      </c>
    </row>
  </sheetData>
  <mergeCells count="2">
    <mergeCell ref="A2:A3"/>
    <mergeCell ref="B2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P32" sqref="P32"/>
    </sheetView>
  </sheetViews>
  <sheetFormatPr defaultRowHeight="15" x14ac:dyDescent="0.25"/>
  <cols>
    <col min="1" max="1" width="4.7109375" bestFit="1" customWidth="1"/>
    <col min="3" max="3" width="31.42578125" customWidth="1"/>
    <col min="4" max="4" width="10" bestFit="1" customWidth="1"/>
    <col min="5" max="5" width="7.7109375" customWidth="1"/>
    <col min="6" max="6" width="6.28515625" bestFit="1" customWidth="1"/>
    <col min="257" max="257" width="4.7109375" bestFit="1" customWidth="1"/>
    <col min="259" max="259" width="31.42578125" customWidth="1"/>
    <col min="260" max="260" width="10" bestFit="1" customWidth="1"/>
    <col min="261" max="261" width="7.7109375" customWidth="1"/>
    <col min="262" max="262" width="6.28515625" bestFit="1" customWidth="1"/>
    <col min="513" max="513" width="4.7109375" bestFit="1" customWidth="1"/>
    <col min="515" max="515" width="31.42578125" customWidth="1"/>
    <col min="516" max="516" width="10" bestFit="1" customWidth="1"/>
    <col min="517" max="517" width="7.7109375" customWidth="1"/>
    <col min="518" max="518" width="6.28515625" bestFit="1" customWidth="1"/>
    <col min="769" max="769" width="4.7109375" bestFit="1" customWidth="1"/>
    <col min="771" max="771" width="31.42578125" customWidth="1"/>
    <col min="772" max="772" width="10" bestFit="1" customWidth="1"/>
    <col min="773" max="773" width="7.7109375" customWidth="1"/>
    <col min="774" max="774" width="6.28515625" bestFit="1" customWidth="1"/>
    <col min="1025" max="1025" width="4.7109375" bestFit="1" customWidth="1"/>
    <col min="1027" max="1027" width="31.42578125" customWidth="1"/>
    <col min="1028" max="1028" width="10" bestFit="1" customWidth="1"/>
    <col min="1029" max="1029" width="7.7109375" customWidth="1"/>
    <col min="1030" max="1030" width="6.28515625" bestFit="1" customWidth="1"/>
    <col min="1281" max="1281" width="4.7109375" bestFit="1" customWidth="1"/>
    <col min="1283" max="1283" width="31.42578125" customWidth="1"/>
    <col min="1284" max="1284" width="10" bestFit="1" customWidth="1"/>
    <col min="1285" max="1285" width="7.7109375" customWidth="1"/>
    <col min="1286" max="1286" width="6.28515625" bestFit="1" customWidth="1"/>
    <col min="1537" max="1537" width="4.7109375" bestFit="1" customWidth="1"/>
    <col min="1539" max="1539" width="31.42578125" customWidth="1"/>
    <col min="1540" max="1540" width="10" bestFit="1" customWidth="1"/>
    <col min="1541" max="1541" width="7.7109375" customWidth="1"/>
    <col min="1542" max="1542" width="6.28515625" bestFit="1" customWidth="1"/>
    <col min="1793" max="1793" width="4.7109375" bestFit="1" customWidth="1"/>
    <col min="1795" max="1795" width="31.42578125" customWidth="1"/>
    <col min="1796" max="1796" width="10" bestFit="1" customWidth="1"/>
    <col min="1797" max="1797" width="7.7109375" customWidth="1"/>
    <col min="1798" max="1798" width="6.28515625" bestFit="1" customWidth="1"/>
    <col min="2049" max="2049" width="4.7109375" bestFit="1" customWidth="1"/>
    <col min="2051" max="2051" width="31.42578125" customWidth="1"/>
    <col min="2052" max="2052" width="10" bestFit="1" customWidth="1"/>
    <col min="2053" max="2053" width="7.7109375" customWidth="1"/>
    <col min="2054" max="2054" width="6.28515625" bestFit="1" customWidth="1"/>
    <col min="2305" max="2305" width="4.7109375" bestFit="1" customWidth="1"/>
    <col min="2307" max="2307" width="31.42578125" customWidth="1"/>
    <col min="2308" max="2308" width="10" bestFit="1" customWidth="1"/>
    <col min="2309" max="2309" width="7.7109375" customWidth="1"/>
    <col min="2310" max="2310" width="6.28515625" bestFit="1" customWidth="1"/>
    <col min="2561" max="2561" width="4.7109375" bestFit="1" customWidth="1"/>
    <col min="2563" max="2563" width="31.42578125" customWidth="1"/>
    <col min="2564" max="2564" width="10" bestFit="1" customWidth="1"/>
    <col min="2565" max="2565" width="7.7109375" customWidth="1"/>
    <col min="2566" max="2566" width="6.28515625" bestFit="1" customWidth="1"/>
    <col min="2817" max="2817" width="4.7109375" bestFit="1" customWidth="1"/>
    <col min="2819" max="2819" width="31.42578125" customWidth="1"/>
    <col min="2820" max="2820" width="10" bestFit="1" customWidth="1"/>
    <col min="2821" max="2821" width="7.7109375" customWidth="1"/>
    <col min="2822" max="2822" width="6.28515625" bestFit="1" customWidth="1"/>
    <col min="3073" max="3073" width="4.7109375" bestFit="1" customWidth="1"/>
    <col min="3075" max="3075" width="31.42578125" customWidth="1"/>
    <col min="3076" max="3076" width="10" bestFit="1" customWidth="1"/>
    <col min="3077" max="3077" width="7.7109375" customWidth="1"/>
    <col min="3078" max="3078" width="6.28515625" bestFit="1" customWidth="1"/>
    <col min="3329" max="3329" width="4.7109375" bestFit="1" customWidth="1"/>
    <col min="3331" max="3331" width="31.42578125" customWidth="1"/>
    <col min="3332" max="3332" width="10" bestFit="1" customWidth="1"/>
    <col min="3333" max="3333" width="7.7109375" customWidth="1"/>
    <col min="3334" max="3334" width="6.28515625" bestFit="1" customWidth="1"/>
    <col min="3585" max="3585" width="4.7109375" bestFit="1" customWidth="1"/>
    <col min="3587" max="3587" width="31.42578125" customWidth="1"/>
    <col min="3588" max="3588" width="10" bestFit="1" customWidth="1"/>
    <col min="3589" max="3589" width="7.7109375" customWidth="1"/>
    <col min="3590" max="3590" width="6.28515625" bestFit="1" customWidth="1"/>
    <col min="3841" max="3841" width="4.7109375" bestFit="1" customWidth="1"/>
    <col min="3843" max="3843" width="31.42578125" customWidth="1"/>
    <col min="3844" max="3844" width="10" bestFit="1" customWidth="1"/>
    <col min="3845" max="3845" width="7.7109375" customWidth="1"/>
    <col min="3846" max="3846" width="6.28515625" bestFit="1" customWidth="1"/>
    <col min="4097" max="4097" width="4.7109375" bestFit="1" customWidth="1"/>
    <col min="4099" max="4099" width="31.42578125" customWidth="1"/>
    <col min="4100" max="4100" width="10" bestFit="1" customWidth="1"/>
    <col min="4101" max="4101" width="7.7109375" customWidth="1"/>
    <col min="4102" max="4102" width="6.28515625" bestFit="1" customWidth="1"/>
    <col min="4353" max="4353" width="4.7109375" bestFit="1" customWidth="1"/>
    <col min="4355" max="4355" width="31.42578125" customWidth="1"/>
    <col min="4356" max="4356" width="10" bestFit="1" customWidth="1"/>
    <col min="4357" max="4357" width="7.7109375" customWidth="1"/>
    <col min="4358" max="4358" width="6.28515625" bestFit="1" customWidth="1"/>
    <col min="4609" max="4609" width="4.7109375" bestFit="1" customWidth="1"/>
    <col min="4611" max="4611" width="31.42578125" customWidth="1"/>
    <col min="4612" max="4612" width="10" bestFit="1" customWidth="1"/>
    <col min="4613" max="4613" width="7.7109375" customWidth="1"/>
    <col min="4614" max="4614" width="6.28515625" bestFit="1" customWidth="1"/>
    <col min="4865" max="4865" width="4.7109375" bestFit="1" customWidth="1"/>
    <col min="4867" max="4867" width="31.42578125" customWidth="1"/>
    <col min="4868" max="4868" width="10" bestFit="1" customWidth="1"/>
    <col min="4869" max="4869" width="7.7109375" customWidth="1"/>
    <col min="4870" max="4870" width="6.28515625" bestFit="1" customWidth="1"/>
    <col min="5121" max="5121" width="4.7109375" bestFit="1" customWidth="1"/>
    <col min="5123" max="5123" width="31.42578125" customWidth="1"/>
    <col min="5124" max="5124" width="10" bestFit="1" customWidth="1"/>
    <col min="5125" max="5125" width="7.7109375" customWidth="1"/>
    <col min="5126" max="5126" width="6.28515625" bestFit="1" customWidth="1"/>
    <col min="5377" max="5377" width="4.7109375" bestFit="1" customWidth="1"/>
    <col min="5379" max="5379" width="31.42578125" customWidth="1"/>
    <col min="5380" max="5380" width="10" bestFit="1" customWidth="1"/>
    <col min="5381" max="5381" width="7.7109375" customWidth="1"/>
    <col min="5382" max="5382" width="6.28515625" bestFit="1" customWidth="1"/>
    <col min="5633" max="5633" width="4.7109375" bestFit="1" customWidth="1"/>
    <col min="5635" max="5635" width="31.42578125" customWidth="1"/>
    <col min="5636" max="5636" width="10" bestFit="1" customWidth="1"/>
    <col min="5637" max="5637" width="7.7109375" customWidth="1"/>
    <col min="5638" max="5638" width="6.28515625" bestFit="1" customWidth="1"/>
    <col min="5889" max="5889" width="4.7109375" bestFit="1" customWidth="1"/>
    <col min="5891" max="5891" width="31.42578125" customWidth="1"/>
    <col min="5892" max="5892" width="10" bestFit="1" customWidth="1"/>
    <col min="5893" max="5893" width="7.7109375" customWidth="1"/>
    <col min="5894" max="5894" width="6.28515625" bestFit="1" customWidth="1"/>
    <col min="6145" max="6145" width="4.7109375" bestFit="1" customWidth="1"/>
    <col min="6147" max="6147" width="31.42578125" customWidth="1"/>
    <col min="6148" max="6148" width="10" bestFit="1" customWidth="1"/>
    <col min="6149" max="6149" width="7.7109375" customWidth="1"/>
    <col min="6150" max="6150" width="6.28515625" bestFit="1" customWidth="1"/>
    <col min="6401" max="6401" width="4.7109375" bestFit="1" customWidth="1"/>
    <col min="6403" max="6403" width="31.42578125" customWidth="1"/>
    <col min="6404" max="6404" width="10" bestFit="1" customWidth="1"/>
    <col min="6405" max="6405" width="7.7109375" customWidth="1"/>
    <col min="6406" max="6406" width="6.28515625" bestFit="1" customWidth="1"/>
    <col min="6657" max="6657" width="4.7109375" bestFit="1" customWidth="1"/>
    <col min="6659" max="6659" width="31.42578125" customWidth="1"/>
    <col min="6660" max="6660" width="10" bestFit="1" customWidth="1"/>
    <col min="6661" max="6661" width="7.7109375" customWidth="1"/>
    <col min="6662" max="6662" width="6.28515625" bestFit="1" customWidth="1"/>
    <col min="6913" max="6913" width="4.7109375" bestFit="1" customWidth="1"/>
    <col min="6915" max="6915" width="31.42578125" customWidth="1"/>
    <col min="6916" max="6916" width="10" bestFit="1" customWidth="1"/>
    <col min="6917" max="6917" width="7.7109375" customWidth="1"/>
    <col min="6918" max="6918" width="6.28515625" bestFit="1" customWidth="1"/>
    <col min="7169" max="7169" width="4.7109375" bestFit="1" customWidth="1"/>
    <col min="7171" max="7171" width="31.42578125" customWidth="1"/>
    <col min="7172" max="7172" width="10" bestFit="1" customWidth="1"/>
    <col min="7173" max="7173" width="7.7109375" customWidth="1"/>
    <col min="7174" max="7174" width="6.28515625" bestFit="1" customWidth="1"/>
    <col min="7425" max="7425" width="4.7109375" bestFit="1" customWidth="1"/>
    <col min="7427" max="7427" width="31.42578125" customWidth="1"/>
    <col min="7428" max="7428" width="10" bestFit="1" customWidth="1"/>
    <col min="7429" max="7429" width="7.7109375" customWidth="1"/>
    <col min="7430" max="7430" width="6.28515625" bestFit="1" customWidth="1"/>
    <col min="7681" max="7681" width="4.7109375" bestFit="1" customWidth="1"/>
    <col min="7683" max="7683" width="31.42578125" customWidth="1"/>
    <col min="7684" max="7684" width="10" bestFit="1" customWidth="1"/>
    <col min="7685" max="7685" width="7.7109375" customWidth="1"/>
    <col min="7686" max="7686" width="6.28515625" bestFit="1" customWidth="1"/>
    <col min="7937" max="7937" width="4.7109375" bestFit="1" customWidth="1"/>
    <col min="7939" max="7939" width="31.42578125" customWidth="1"/>
    <col min="7940" max="7940" width="10" bestFit="1" customWidth="1"/>
    <col min="7941" max="7941" width="7.7109375" customWidth="1"/>
    <col min="7942" max="7942" width="6.28515625" bestFit="1" customWidth="1"/>
    <col min="8193" max="8193" width="4.7109375" bestFit="1" customWidth="1"/>
    <col min="8195" max="8195" width="31.42578125" customWidth="1"/>
    <col min="8196" max="8196" width="10" bestFit="1" customWidth="1"/>
    <col min="8197" max="8197" width="7.7109375" customWidth="1"/>
    <col min="8198" max="8198" width="6.28515625" bestFit="1" customWidth="1"/>
    <col min="8449" max="8449" width="4.7109375" bestFit="1" customWidth="1"/>
    <col min="8451" max="8451" width="31.42578125" customWidth="1"/>
    <col min="8452" max="8452" width="10" bestFit="1" customWidth="1"/>
    <col min="8453" max="8453" width="7.7109375" customWidth="1"/>
    <col min="8454" max="8454" width="6.28515625" bestFit="1" customWidth="1"/>
    <col min="8705" max="8705" width="4.7109375" bestFit="1" customWidth="1"/>
    <col min="8707" max="8707" width="31.42578125" customWidth="1"/>
    <col min="8708" max="8708" width="10" bestFit="1" customWidth="1"/>
    <col min="8709" max="8709" width="7.7109375" customWidth="1"/>
    <col min="8710" max="8710" width="6.28515625" bestFit="1" customWidth="1"/>
    <col min="8961" max="8961" width="4.7109375" bestFit="1" customWidth="1"/>
    <col min="8963" max="8963" width="31.42578125" customWidth="1"/>
    <col min="8964" max="8964" width="10" bestFit="1" customWidth="1"/>
    <col min="8965" max="8965" width="7.7109375" customWidth="1"/>
    <col min="8966" max="8966" width="6.28515625" bestFit="1" customWidth="1"/>
    <col min="9217" max="9217" width="4.7109375" bestFit="1" customWidth="1"/>
    <col min="9219" max="9219" width="31.42578125" customWidth="1"/>
    <col min="9220" max="9220" width="10" bestFit="1" customWidth="1"/>
    <col min="9221" max="9221" width="7.7109375" customWidth="1"/>
    <col min="9222" max="9222" width="6.28515625" bestFit="1" customWidth="1"/>
    <col min="9473" max="9473" width="4.7109375" bestFit="1" customWidth="1"/>
    <col min="9475" max="9475" width="31.42578125" customWidth="1"/>
    <col min="9476" max="9476" width="10" bestFit="1" customWidth="1"/>
    <col min="9477" max="9477" width="7.7109375" customWidth="1"/>
    <col min="9478" max="9478" width="6.28515625" bestFit="1" customWidth="1"/>
    <col min="9729" max="9729" width="4.7109375" bestFit="1" customWidth="1"/>
    <col min="9731" max="9731" width="31.42578125" customWidth="1"/>
    <col min="9732" max="9732" width="10" bestFit="1" customWidth="1"/>
    <col min="9733" max="9733" width="7.7109375" customWidth="1"/>
    <col min="9734" max="9734" width="6.28515625" bestFit="1" customWidth="1"/>
    <col min="9985" max="9985" width="4.7109375" bestFit="1" customWidth="1"/>
    <col min="9987" max="9987" width="31.42578125" customWidth="1"/>
    <col min="9988" max="9988" width="10" bestFit="1" customWidth="1"/>
    <col min="9989" max="9989" width="7.7109375" customWidth="1"/>
    <col min="9990" max="9990" width="6.28515625" bestFit="1" customWidth="1"/>
    <col min="10241" max="10241" width="4.7109375" bestFit="1" customWidth="1"/>
    <col min="10243" max="10243" width="31.42578125" customWidth="1"/>
    <col min="10244" max="10244" width="10" bestFit="1" customWidth="1"/>
    <col min="10245" max="10245" width="7.7109375" customWidth="1"/>
    <col min="10246" max="10246" width="6.28515625" bestFit="1" customWidth="1"/>
    <col min="10497" max="10497" width="4.7109375" bestFit="1" customWidth="1"/>
    <col min="10499" max="10499" width="31.42578125" customWidth="1"/>
    <col min="10500" max="10500" width="10" bestFit="1" customWidth="1"/>
    <col min="10501" max="10501" width="7.7109375" customWidth="1"/>
    <col min="10502" max="10502" width="6.28515625" bestFit="1" customWidth="1"/>
    <col min="10753" max="10753" width="4.7109375" bestFit="1" customWidth="1"/>
    <col min="10755" max="10755" width="31.42578125" customWidth="1"/>
    <col min="10756" max="10756" width="10" bestFit="1" customWidth="1"/>
    <col min="10757" max="10757" width="7.7109375" customWidth="1"/>
    <col min="10758" max="10758" width="6.28515625" bestFit="1" customWidth="1"/>
    <col min="11009" max="11009" width="4.7109375" bestFit="1" customWidth="1"/>
    <col min="11011" max="11011" width="31.42578125" customWidth="1"/>
    <col min="11012" max="11012" width="10" bestFit="1" customWidth="1"/>
    <col min="11013" max="11013" width="7.7109375" customWidth="1"/>
    <col min="11014" max="11014" width="6.28515625" bestFit="1" customWidth="1"/>
    <col min="11265" max="11265" width="4.7109375" bestFit="1" customWidth="1"/>
    <col min="11267" max="11267" width="31.42578125" customWidth="1"/>
    <col min="11268" max="11268" width="10" bestFit="1" customWidth="1"/>
    <col min="11269" max="11269" width="7.7109375" customWidth="1"/>
    <col min="11270" max="11270" width="6.28515625" bestFit="1" customWidth="1"/>
    <col min="11521" max="11521" width="4.7109375" bestFit="1" customWidth="1"/>
    <col min="11523" max="11523" width="31.42578125" customWidth="1"/>
    <col min="11524" max="11524" width="10" bestFit="1" customWidth="1"/>
    <col min="11525" max="11525" width="7.7109375" customWidth="1"/>
    <col min="11526" max="11526" width="6.28515625" bestFit="1" customWidth="1"/>
    <col min="11777" max="11777" width="4.7109375" bestFit="1" customWidth="1"/>
    <col min="11779" max="11779" width="31.42578125" customWidth="1"/>
    <col min="11780" max="11780" width="10" bestFit="1" customWidth="1"/>
    <col min="11781" max="11781" width="7.7109375" customWidth="1"/>
    <col min="11782" max="11782" width="6.28515625" bestFit="1" customWidth="1"/>
    <col min="12033" max="12033" width="4.7109375" bestFit="1" customWidth="1"/>
    <col min="12035" max="12035" width="31.42578125" customWidth="1"/>
    <col min="12036" max="12036" width="10" bestFit="1" customWidth="1"/>
    <col min="12037" max="12037" width="7.7109375" customWidth="1"/>
    <col min="12038" max="12038" width="6.28515625" bestFit="1" customWidth="1"/>
    <col min="12289" max="12289" width="4.7109375" bestFit="1" customWidth="1"/>
    <col min="12291" max="12291" width="31.42578125" customWidth="1"/>
    <col min="12292" max="12292" width="10" bestFit="1" customWidth="1"/>
    <col min="12293" max="12293" width="7.7109375" customWidth="1"/>
    <col min="12294" max="12294" width="6.28515625" bestFit="1" customWidth="1"/>
    <col min="12545" max="12545" width="4.7109375" bestFit="1" customWidth="1"/>
    <col min="12547" max="12547" width="31.42578125" customWidth="1"/>
    <col min="12548" max="12548" width="10" bestFit="1" customWidth="1"/>
    <col min="12549" max="12549" width="7.7109375" customWidth="1"/>
    <col min="12550" max="12550" width="6.28515625" bestFit="1" customWidth="1"/>
    <col min="12801" max="12801" width="4.7109375" bestFit="1" customWidth="1"/>
    <col min="12803" max="12803" width="31.42578125" customWidth="1"/>
    <col min="12804" max="12804" width="10" bestFit="1" customWidth="1"/>
    <col min="12805" max="12805" width="7.7109375" customWidth="1"/>
    <col min="12806" max="12806" width="6.28515625" bestFit="1" customWidth="1"/>
    <col min="13057" max="13057" width="4.7109375" bestFit="1" customWidth="1"/>
    <col min="13059" max="13059" width="31.42578125" customWidth="1"/>
    <col min="13060" max="13060" width="10" bestFit="1" customWidth="1"/>
    <col min="13061" max="13061" width="7.7109375" customWidth="1"/>
    <col min="13062" max="13062" width="6.28515625" bestFit="1" customWidth="1"/>
    <col min="13313" max="13313" width="4.7109375" bestFit="1" customWidth="1"/>
    <col min="13315" max="13315" width="31.42578125" customWidth="1"/>
    <col min="13316" max="13316" width="10" bestFit="1" customWidth="1"/>
    <col min="13317" max="13317" width="7.7109375" customWidth="1"/>
    <col min="13318" max="13318" width="6.28515625" bestFit="1" customWidth="1"/>
    <col min="13569" max="13569" width="4.7109375" bestFit="1" customWidth="1"/>
    <col min="13571" max="13571" width="31.42578125" customWidth="1"/>
    <col min="13572" max="13572" width="10" bestFit="1" customWidth="1"/>
    <col min="13573" max="13573" width="7.7109375" customWidth="1"/>
    <col min="13574" max="13574" width="6.28515625" bestFit="1" customWidth="1"/>
    <col min="13825" max="13825" width="4.7109375" bestFit="1" customWidth="1"/>
    <col min="13827" max="13827" width="31.42578125" customWidth="1"/>
    <col min="13828" max="13828" width="10" bestFit="1" customWidth="1"/>
    <col min="13829" max="13829" width="7.7109375" customWidth="1"/>
    <col min="13830" max="13830" width="6.28515625" bestFit="1" customWidth="1"/>
    <col min="14081" max="14081" width="4.7109375" bestFit="1" customWidth="1"/>
    <col min="14083" max="14083" width="31.42578125" customWidth="1"/>
    <col min="14084" max="14084" width="10" bestFit="1" customWidth="1"/>
    <col min="14085" max="14085" width="7.7109375" customWidth="1"/>
    <col min="14086" max="14086" width="6.28515625" bestFit="1" customWidth="1"/>
    <col min="14337" max="14337" width="4.7109375" bestFit="1" customWidth="1"/>
    <col min="14339" max="14339" width="31.42578125" customWidth="1"/>
    <col min="14340" max="14340" width="10" bestFit="1" customWidth="1"/>
    <col min="14341" max="14341" width="7.7109375" customWidth="1"/>
    <col min="14342" max="14342" width="6.28515625" bestFit="1" customWidth="1"/>
    <col min="14593" max="14593" width="4.7109375" bestFit="1" customWidth="1"/>
    <col min="14595" max="14595" width="31.42578125" customWidth="1"/>
    <col min="14596" max="14596" width="10" bestFit="1" customWidth="1"/>
    <col min="14597" max="14597" width="7.7109375" customWidth="1"/>
    <col min="14598" max="14598" width="6.28515625" bestFit="1" customWidth="1"/>
    <col min="14849" max="14849" width="4.7109375" bestFit="1" customWidth="1"/>
    <col min="14851" max="14851" width="31.42578125" customWidth="1"/>
    <col min="14852" max="14852" width="10" bestFit="1" customWidth="1"/>
    <col min="14853" max="14853" width="7.7109375" customWidth="1"/>
    <col min="14854" max="14854" width="6.28515625" bestFit="1" customWidth="1"/>
    <col min="15105" max="15105" width="4.7109375" bestFit="1" customWidth="1"/>
    <col min="15107" max="15107" width="31.42578125" customWidth="1"/>
    <col min="15108" max="15108" width="10" bestFit="1" customWidth="1"/>
    <col min="15109" max="15109" width="7.7109375" customWidth="1"/>
    <col min="15110" max="15110" width="6.28515625" bestFit="1" customWidth="1"/>
    <col min="15361" max="15361" width="4.7109375" bestFit="1" customWidth="1"/>
    <col min="15363" max="15363" width="31.42578125" customWidth="1"/>
    <col min="15364" max="15364" width="10" bestFit="1" customWidth="1"/>
    <col min="15365" max="15365" width="7.7109375" customWidth="1"/>
    <col min="15366" max="15366" width="6.28515625" bestFit="1" customWidth="1"/>
    <col min="15617" max="15617" width="4.7109375" bestFit="1" customWidth="1"/>
    <col min="15619" max="15619" width="31.42578125" customWidth="1"/>
    <col min="15620" max="15620" width="10" bestFit="1" customWidth="1"/>
    <col min="15621" max="15621" width="7.7109375" customWidth="1"/>
    <col min="15622" max="15622" width="6.28515625" bestFit="1" customWidth="1"/>
    <col min="15873" max="15873" width="4.7109375" bestFit="1" customWidth="1"/>
    <col min="15875" max="15875" width="31.42578125" customWidth="1"/>
    <col min="15876" max="15876" width="10" bestFit="1" customWidth="1"/>
    <col min="15877" max="15877" width="7.7109375" customWidth="1"/>
    <col min="15878" max="15878" width="6.28515625" bestFit="1" customWidth="1"/>
    <col min="16129" max="16129" width="4.7109375" bestFit="1" customWidth="1"/>
    <col min="16131" max="16131" width="31.42578125" customWidth="1"/>
    <col min="16132" max="16132" width="10" bestFit="1" customWidth="1"/>
    <col min="16133" max="16133" width="7.7109375" customWidth="1"/>
    <col min="16134" max="16134" width="6.28515625" bestFit="1" customWidth="1"/>
  </cols>
  <sheetData>
    <row r="1" spans="1:9" x14ac:dyDescent="0.25">
      <c r="A1" s="290"/>
      <c r="B1" s="291" t="s">
        <v>54</v>
      </c>
      <c r="C1" s="291" t="s">
        <v>55</v>
      </c>
      <c r="D1" s="291" t="s">
        <v>56</v>
      </c>
      <c r="E1" s="292"/>
      <c r="F1" s="290"/>
      <c r="G1" s="290"/>
      <c r="H1" s="290"/>
      <c r="I1" s="290"/>
    </row>
    <row r="2" spans="1:9" ht="57" x14ac:dyDescent="0.25">
      <c r="B2" s="293" t="s">
        <v>94</v>
      </c>
      <c r="C2" s="336" t="s">
        <v>95</v>
      </c>
      <c r="D2" s="293" t="str">
        <f>F15</f>
        <v>m</v>
      </c>
      <c r="E2" s="295">
        <f>I15</f>
        <v>1.55294205</v>
      </c>
    </row>
    <row r="3" spans="1:9" x14ac:dyDescent="0.25">
      <c r="D3" s="296"/>
    </row>
    <row r="4" spans="1:9" x14ac:dyDescent="0.25">
      <c r="D4" s="296"/>
    </row>
    <row r="5" spans="1:9" x14ac:dyDescent="0.25">
      <c r="D5" s="296"/>
    </row>
    <row r="6" spans="1:9" ht="45" x14ac:dyDescent="0.25">
      <c r="A6" s="337" t="s">
        <v>59</v>
      </c>
      <c r="B6" s="337" t="s">
        <v>54</v>
      </c>
      <c r="C6" s="337" t="s">
        <v>55</v>
      </c>
      <c r="D6" s="337" t="s">
        <v>60</v>
      </c>
      <c r="E6" s="337" t="s">
        <v>61</v>
      </c>
      <c r="F6" s="337" t="s">
        <v>56</v>
      </c>
      <c r="G6" s="337" t="s">
        <v>62</v>
      </c>
      <c r="H6" s="337" t="s">
        <v>11</v>
      </c>
      <c r="I6" s="338" t="s">
        <v>63</v>
      </c>
    </row>
    <row r="7" spans="1:9" ht="90.75" x14ac:dyDescent="0.25">
      <c r="A7" s="312">
        <v>1</v>
      </c>
      <c r="B7" s="339" t="s">
        <v>80</v>
      </c>
      <c r="C7" s="340" t="s">
        <v>81</v>
      </c>
      <c r="D7" s="340">
        <v>1</v>
      </c>
      <c r="E7" s="341">
        <v>0.5</v>
      </c>
      <c r="F7" s="342" t="s">
        <v>82</v>
      </c>
      <c r="G7" s="343"/>
      <c r="H7" s="341">
        <v>105.21</v>
      </c>
      <c r="I7" s="344">
        <f>E7*H7</f>
        <v>52.604999999999997</v>
      </c>
    </row>
    <row r="8" spans="1:9" ht="57" x14ac:dyDescent="0.25">
      <c r="A8" s="345">
        <v>2</v>
      </c>
      <c r="B8" s="300" t="s">
        <v>83</v>
      </c>
      <c r="C8" s="302" t="s">
        <v>84</v>
      </c>
      <c r="D8" s="340">
        <v>1</v>
      </c>
      <c r="E8" s="341">
        <f>E7</f>
        <v>0.5</v>
      </c>
      <c r="F8" s="342" t="s">
        <v>82</v>
      </c>
      <c r="G8" s="346"/>
      <c r="H8" s="303">
        <v>79.98</v>
      </c>
      <c r="I8" s="344">
        <f>E8*H8</f>
        <v>39.99</v>
      </c>
    </row>
    <row r="9" spans="1:9" ht="21" x14ac:dyDescent="0.25">
      <c r="A9" s="345">
        <v>3</v>
      </c>
      <c r="B9" s="347" t="s">
        <v>85</v>
      </c>
      <c r="C9" s="348" t="s">
        <v>86</v>
      </c>
      <c r="D9" s="302">
        <v>1</v>
      </c>
      <c r="E9" s="303">
        <f>E7</f>
        <v>0.5</v>
      </c>
      <c r="F9" s="304" t="s">
        <v>82</v>
      </c>
      <c r="G9" s="310"/>
      <c r="H9" s="303">
        <v>33.5</v>
      </c>
      <c r="I9" s="344">
        <f>E9*H9</f>
        <v>16.75</v>
      </c>
    </row>
    <row r="10" spans="1:9" ht="21" x14ac:dyDescent="0.25">
      <c r="A10" s="345">
        <v>4</v>
      </c>
      <c r="B10" s="347" t="s">
        <v>87</v>
      </c>
      <c r="C10" s="348" t="s">
        <v>88</v>
      </c>
      <c r="D10" s="302">
        <v>1</v>
      </c>
      <c r="E10" s="303">
        <f>E7</f>
        <v>0.5</v>
      </c>
      <c r="F10" s="349" t="s">
        <v>82</v>
      </c>
      <c r="G10" s="349"/>
      <c r="H10" s="303">
        <v>31.18</v>
      </c>
      <c r="I10" s="344">
        <f>E10*H10</f>
        <v>15.59</v>
      </c>
    </row>
    <row r="11" spans="1:9" ht="25.5" x14ac:dyDescent="0.25">
      <c r="A11" s="350"/>
      <c r="B11" s="347"/>
      <c r="C11" s="348" t="s">
        <v>89</v>
      </c>
      <c r="D11" s="302">
        <v>1</v>
      </c>
      <c r="E11" s="303">
        <v>0</v>
      </c>
      <c r="F11" s="349" t="s">
        <v>90</v>
      </c>
      <c r="G11" s="349"/>
      <c r="H11" s="303">
        <f>SUM(H7:H10)*10/100</f>
        <v>24.986999999999998</v>
      </c>
      <c r="I11" s="344">
        <f>E11*H11</f>
        <v>0</v>
      </c>
    </row>
    <row r="12" spans="1:9" x14ac:dyDescent="0.25">
      <c r="A12" s="350"/>
      <c r="B12" s="347"/>
      <c r="C12" s="348"/>
      <c r="D12" s="302"/>
      <c r="E12" s="303"/>
      <c r="F12" s="349" t="s">
        <v>91</v>
      </c>
      <c r="H12" s="346"/>
      <c r="I12" s="307">
        <f>SUM(I7:I11)/100</f>
        <v>1.24935</v>
      </c>
    </row>
    <row r="13" spans="1:9" x14ac:dyDescent="0.25">
      <c r="A13" s="351">
        <v>5</v>
      </c>
      <c r="B13" s="300"/>
      <c r="C13" s="302" t="s">
        <v>73</v>
      </c>
      <c r="D13" s="302"/>
      <c r="E13" s="303">
        <v>0.13</v>
      </c>
      <c r="F13" s="349"/>
      <c r="G13" s="304"/>
      <c r="H13" s="346"/>
      <c r="I13" s="307">
        <f>I12*E13</f>
        <v>0.16241549999999999</v>
      </c>
    </row>
    <row r="14" spans="1:9" x14ac:dyDescent="0.25">
      <c r="A14" s="312">
        <v>6</v>
      </c>
      <c r="B14" s="352"/>
      <c r="C14" s="353" t="s">
        <v>74</v>
      </c>
      <c r="D14" s="354"/>
      <c r="E14" s="354">
        <v>0.1</v>
      </c>
      <c r="F14" s="349"/>
      <c r="G14" s="349"/>
      <c r="H14" s="303"/>
      <c r="I14" s="355">
        <f>(I12+I13)*E14</f>
        <v>0.14117655000000001</v>
      </c>
    </row>
    <row r="15" spans="1:9" x14ac:dyDescent="0.25">
      <c r="A15" s="312"/>
      <c r="B15" s="314" t="s">
        <v>94</v>
      </c>
      <c r="C15" s="312"/>
      <c r="D15" s="315"/>
      <c r="E15" s="316"/>
      <c r="F15" s="317" t="s">
        <v>24</v>
      </c>
      <c r="G15" s="318"/>
      <c r="H15" s="319"/>
      <c r="I15" s="320">
        <f>SUM(I12:I14)</f>
        <v>1.55294205</v>
      </c>
    </row>
    <row r="18" spans="2:3" ht="22.5" x14ac:dyDescent="0.25">
      <c r="B18" s="323" t="s">
        <v>76</v>
      </c>
      <c r="C18" s="324" t="s">
        <v>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view="pageBreakPreview" topLeftCell="A28" zoomScaleNormal="115" zoomScaleSheetLayoutView="100" workbookViewId="0">
      <selection activeCell="B43" sqref="B43"/>
    </sheetView>
  </sheetViews>
  <sheetFormatPr defaultRowHeight="15" x14ac:dyDescent="0.25"/>
  <cols>
    <col min="1" max="1" width="13.7109375" style="1" customWidth="1"/>
    <col min="2" max="2" width="44.7109375" customWidth="1"/>
    <col min="3" max="3" width="12.7109375" style="5" customWidth="1"/>
    <col min="4" max="7" width="12.7109375" style="4" customWidth="1"/>
    <col min="8" max="8" width="3.7109375" customWidth="1"/>
    <col min="11" max="11" width="12.7109375" bestFit="1" customWidth="1"/>
    <col min="257" max="257" width="13.7109375" customWidth="1"/>
    <col min="258" max="258" width="42.7109375" customWidth="1"/>
    <col min="259" max="260" width="8.7109375" customWidth="1"/>
    <col min="261" max="261" width="11.140625" customWidth="1"/>
    <col min="262" max="262" width="11.85546875" bestFit="1" customWidth="1"/>
    <col min="263" max="263" width="11.28515625" bestFit="1" customWidth="1"/>
    <col min="264" max="264" width="3.7109375" customWidth="1"/>
    <col min="513" max="513" width="13.7109375" customWidth="1"/>
    <col min="514" max="514" width="42.7109375" customWidth="1"/>
    <col min="515" max="516" width="8.7109375" customWidth="1"/>
    <col min="517" max="517" width="11.140625" customWidth="1"/>
    <col min="518" max="518" width="11.85546875" bestFit="1" customWidth="1"/>
    <col min="519" max="519" width="11.28515625" bestFit="1" customWidth="1"/>
    <col min="520" max="520" width="3.7109375" customWidth="1"/>
    <col min="769" max="769" width="13.7109375" customWidth="1"/>
    <col min="770" max="770" width="42.7109375" customWidth="1"/>
    <col min="771" max="772" width="8.7109375" customWidth="1"/>
    <col min="773" max="773" width="11.140625" customWidth="1"/>
    <col min="774" max="774" width="11.85546875" bestFit="1" customWidth="1"/>
    <col min="775" max="775" width="11.28515625" bestFit="1" customWidth="1"/>
    <col min="776" max="776" width="3.7109375" customWidth="1"/>
    <col min="1025" max="1025" width="13.7109375" customWidth="1"/>
    <col min="1026" max="1026" width="42.7109375" customWidth="1"/>
    <col min="1027" max="1028" width="8.7109375" customWidth="1"/>
    <col min="1029" max="1029" width="11.140625" customWidth="1"/>
    <col min="1030" max="1030" width="11.85546875" bestFit="1" customWidth="1"/>
    <col min="1031" max="1031" width="11.28515625" bestFit="1" customWidth="1"/>
    <col min="1032" max="1032" width="3.7109375" customWidth="1"/>
    <col min="1281" max="1281" width="13.7109375" customWidth="1"/>
    <col min="1282" max="1282" width="42.7109375" customWidth="1"/>
    <col min="1283" max="1284" width="8.7109375" customWidth="1"/>
    <col min="1285" max="1285" width="11.140625" customWidth="1"/>
    <col min="1286" max="1286" width="11.85546875" bestFit="1" customWidth="1"/>
    <col min="1287" max="1287" width="11.28515625" bestFit="1" customWidth="1"/>
    <col min="1288" max="1288" width="3.7109375" customWidth="1"/>
    <col min="1537" max="1537" width="13.7109375" customWidth="1"/>
    <col min="1538" max="1538" width="42.7109375" customWidth="1"/>
    <col min="1539" max="1540" width="8.7109375" customWidth="1"/>
    <col min="1541" max="1541" width="11.140625" customWidth="1"/>
    <col min="1542" max="1542" width="11.85546875" bestFit="1" customWidth="1"/>
    <col min="1543" max="1543" width="11.28515625" bestFit="1" customWidth="1"/>
    <col min="1544" max="1544" width="3.7109375" customWidth="1"/>
    <col min="1793" max="1793" width="13.7109375" customWidth="1"/>
    <col min="1794" max="1794" width="42.7109375" customWidth="1"/>
    <col min="1795" max="1796" width="8.7109375" customWidth="1"/>
    <col min="1797" max="1797" width="11.140625" customWidth="1"/>
    <col min="1798" max="1798" width="11.85546875" bestFit="1" customWidth="1"/>
    <col min="1799" max="1799" width="11.28515625" bestFit="1" customWidth="1"/>
    <col min="1800" max="1800" width="3.7109375" customWidth="1"/>
    <col min="2049" max="2049" width="13.7109375" customWidth="1"/>
    <col min="2050" max="2050" width="42.7109375" customWidth="1"/>
    <col min="2051" max="2052" width="8.7109375" customWidth="1"/>
    <col min="2053" max="2053" width="11.140625" customWidth="1"/>
    <col min="2054" max="2054" width="11.85546875" bestFit="1" customWidth="1"/>
    <col min="2055" max="2055" width="11.28515625" bestFit="1" customWidth="1"/>
    <col min="2056" max="2056" width="3.7109375" customWidth="1"/>
    <col min="2305" max="2305" width="13.7109375" customWidth="1"/>
    <col min="2306" max="2306" width="42.7109375" customWidth="1"/>
    <col min="2307" max="2308" width="8.7109375" customWidth="1"/>
    <col min="2309" max="2309" width="11.140625" customWidth="1"/>
    <col min="2310" max="2310" width="11.85546875" bestFit="1" customWidth="1"/>
    <col min="2311" max="2311" width="11.28515625" bestFit="1" customWidth="1"/>
    <col min="2312" max="2312" width="3.7109375" customWidth="1"/>
    <col min="2561" max="2561" width="13.7109375" customWidth="1"/>
    <col min="2562" max="2562" width="42.7109375" customWidth="1"/>
    <col min="2563" max="2564" width="8.7109375" customWidth="1"/>
    <col min="2565" max="2565" width="11.140625" customWidth="1"/>
    <col min="2566" max="2566" width="11.85546875" bestFit="1" customWidth="1"/>
    <col min="2567" max="2567" width="11.28515625" bestFit="1" customWidth="1"/>
    <col min="2568" max="2568" width="3.7109375" customWidth="1"/>
    <col min="2817" max="2817" width="13.7109375" customWidth="1"/>
    <col min="2818" max="2818" width="42.7109375" customWidth="1"/>
    <col min="2819" max="2820" width="8.7109375" customWidth="1"/>
    <col min="2821" max="2821" width="11.140625" customWidth="1"/>
    <col min="2822" max="2822" width="11.85546875" bestFit="1" customWidth="1"/>
    <col min="2823" max="2823" width="11.28515625" bestFit="1" customWidth="1"/>
    <col min="2824" max="2824" width="3.7109375" customWidth="1"/>
    <col min="3073" max="3073" width="13.7109375" customWidth="1"/>
    <col min="3074" max="3074" width="42.7109375" customWidth="1"/>
    <col min="3075" max="3076" width="8.7109375" customWidth="1"/>
    <col min="3077" max="3077" width="11.140625" customWidth="1"/>
    <col min="3078" max="3078" width="11.85546875" bestFit="1" customWidth="1"/>
    <col min="3079" max="3079" width="11.28515625" bestFit="1" customWidth="1"/>
    <col min="3080" max="3080" width="3.7109375" customWidth="1"/>
    <col min="3329" max="3329" width="13.7109375" customWidth="1"/>
    <col min="3330" max="3330" width="42.7109375" customWidth="1"/>
    <col min="3331" max="3332" width="8.7109375" customWidth="1"/>
    <col min="3333" max="3333" width="11.140625" customWidth="1"/>
    <col min="3334" max="3334" width="11.85546875" bestFit="1" customWidth="1"/>
    <col min="3335" max="3335" width="11.28515625" bestFit="1" customWidth="1"/>
    <col min="3336" max="3336" width="3.7109375" customWidth="1"/>
    <col min="3585" max="3585" width="13.7109375" customWidth="1"/>
    <col min="3586" max="3586" width="42.7109375" customWidth="1"/>
    <col min="3587" max="3588" width="8.7109375" customWidth="1"/>
    <col min="3589" max="3589" width="11.140625" customWidth="1"/>
    <col min="3590" max="3590" width="11.85546875" bestFit="1" customWidth="1"/>
    <col min="3591" max="3591" width="11.28515625" bestFit="1" customWidth="1"/>
    <col min="3592" max="3592" width="3.7109375" customWidth="1"/>
    <col min="3841" max="3841" width="13.7109375" customWidth="1"/>
    <col min="3842" max="3842" width="42.7109375" customWidth="1"/>
    <col min="3843" max="3844" width="8.7109375" customWidth="1"/>
    <col min="3845" max="3845" width="11.140625" customWidth="1"/>
    <col min="3846" max="3846" width="11.85546875" bestFit="1" customWidth="1"/>
    <col min="3847" max="3847" width="11.28515625" bestFit="1" customWidth="1"/>
    <col min="3848" max="3848" width="3.7109375" customWidth="1"/>
    <col min="4097" max="4097" width="13.7109375" customWidth="1"/>
    <col min="4098" max="4098" width="42.7109375" customWidth="1"/>
    <col min="4099" max="4100" width="8.7109375" customWidth="1"/>
    <col min="4101" max="4101" width="11.140625" customWidth="1"/>
    <col min="4102" max="4102" width="11.85546875" bestFit="1" customWidth="1"/>
    <col min="4103" max="4103" width="11.28515625" bestFit="1" customWidth="1"/>
    <col min="4104" max="4104" width="3.7109375" customWidth="1"/>
    <col min="4353" max="4353" width="13.7109375" customWidth="1"/>
    <col min="4354" max="4354" width="42.7109375" customWidth="1"/>
    <col min="4355" max="4356" width="8.7109375" customWidth="1"/>
    <col min="4357" max="4357" width="11.140625" customWidth="1"/>
    <col min="4358" max="4358" width="11.85546875" bestFit="1" customWidth="1"/>
    <col min="4359" max="4359" width="11.28515625" bestFit="1" customWidth="1"/>
    <col min="4360" max="4360" width="3.7109375" customWidth="1"/>
    <col min="4609" max="4609" width="13.7109375" customWidth="1"/>
    <col min="4610" max="4610" width="42.7109375" customWidth="1"/>
    <col min="4611" max="4612" width="8.7109375" customWidth="1"/>
    <col min="4613" max="4613" width="11.140625" customWidth="1"/>
    <col min="4614" max="4614" width="11.85546875" bestFit="1" customWidth="1"/>
    <col min="4615" max="4615" width="11.28515625" bestFit="1" customWidth="1"/>
    <col min="4616" max="4616" width="3.7109375" customWidth="1"/>
    <col min="4865" max="4865" width="13.7109375" customWidth="1"/>
    <col min="4866" max="4866" width="42.7109375" customWidth="1"/>
    <col min="4867" max="4868" width="8.7109375" customWidth="1"/>
    <col min="4869" max="4869" width="11.140625" customWidth="1"/>
    <col min="4870" max="4870" width="11.85546875" bestFit="1" customWidth="1"/>
    <col min="4871" max="4871" width="11.28515625" bestFit="1" customWidth="1"/>
    <col min="4872" max="4872" width="3.7109375" customWidth="1"/>
    <col min="5121" max="5121" width="13.7109375" customWidth="1"/>
    <col min="5122" max="5122" width="42.7109375" customWidth="1"/>
    <col min="5123" max="5124" width="8.7109375" customWidth="1"/>
    <col min="5125" max="5125" width="11.140625" customWidth="1"/>
    <col min="5126" max="5126" width="11.85546875" bestFit="1" customWidth="1"/>
    <col min="5127" max="5127" width="11.28515625" bestFit="1" customWidth="1"/>
    <col min="5128" max="5128" width="3.7109375" customWidth="1"/>
    <col min="5377" max="5377" width="13.7109375" customWidth="1"/>
    <col min="5378" max="5378" width="42.7109375" customWidth="1"/>
    <col min="5379" max="5380" width="8.7109375" customWidth="1"/>
    <col min="5381" max="5381" width="11.140625" customWidth="1"/>
    <col min="5382" max="5382" width="11.85546875" bestFit="1" customWidth="1"/>
    <col min="5383" max="5383" width="11.28515625" bestFit="1" customWidth="1"/>
    <col min="5384" max="5384" width="3.7109375" customWidth="1"/>
    <col min="5633" max="5633" width="13.7109375" customWidth="1"/>
    <col min="5634" max="5634" width="42.7109375" customWidth="1"/>
    <col min="5635" max="5636" width="8.7109375" customWidth="1"/>
    <col min="5637" max="5637" width="11.140625" customWidth="1"/>
    <col min="5638" max="5638" width="11.85546875" bestFit="1" customWidth="1"/>
    <col min="5639" max="5639" width="11.28515625" bestFit="1" customWidth="1"/>
    <col min="5640" max="5640" width="3.7109375" customWidth="1"/>
    <col min="5889" max="5889" width="13.7109375" customWidth="1"/>
    <col min="5890" max="5890" width="42.7109375" customWidth="1"/>
    <col min="5891" max="5892" width="8.7109375" customWidth="1"/>
    <col min="5893" max="5893" width="11.140625" customWidth="1"/>
    <col min="5894" max="5894" width="11.85546875" bestFit="1" customWidth="1"/>
    <col min="5895" max="5895" width="11.28515625" bestFit="1" customWidth="1"/>
    <col min="5896" max="5896" width="3.7109375" customWidth="1"/>
    <col min="6145" max="6145" width="13.7109375" customWidth="1"/>
    <col min="6146" max="6146" width="42.7109375" customWidth="1"/>
    <col min="6147" max="6148" width="8.7109375" customWidth="1"/>
    <col min="6149" max="6149" width="11.140625" customWidth="1"/>
    <col min="6150" max="6150" width="11.85546875" bestFit="1" customWidth="1"/>
    <col min="6151" max="6151" width="11.28515625" bestFit="1" customWidth="1"/>
    <col min="6152" max="6152" width="3.7109375" customWidth="1"/>
    <col min="6401" max="6401" width="13.7109375" customWidth="1"/>
    <col min="6402" max="6402" width="42.7109375" customWidth="1"/>
    <col min="6403" max="6404" width="8.7109375" customWidth="1"/>
    <col min="6405" max="6405" width="11.140625" customWidth="1"/>
    <col min="6406" max="6406" width="11.85546875" bestFit="1" customWidth="1"/>
    <col min="6407" max="6407" width="11.28515625" bestFit="1" customWidth="1"/>
    <col min="6408" max="6408" width="3.7109375" customWidth="1"/>
    <col min="6657" max="6657" width="13.7109375" customWidth="1"/>
    <col min="6658" max="6658" width="42.7109375" customWidth="1"/>
    <col min="6659" max="6660" width="8.7109375" customWidth="1"/>
    <col min="6661" max="6661" width="11.140625" customWidth="1"/>
    <col min="6662" max="6662" width="11.85546875" bestFit="1" customWidth="1"/>
    <col min="6663" max="6663" width="11.28515625" bestFit="1" customWidth="1"/>
    <col min="6664" max="6664" width="3.7109375" customWidth="1"/>
    <col min="6913" max="6913" width="13.7109375" customWidth="1"/>
    <col min="6914" max="6914" width="42.7109375" customWidth="1"/>
    <col min="6915" max="6916" width="8.7109375" customWidth="1"/>
    <col min="6917" max="6917" width="11.140625" customWidth="1"/>
    <col min="6918" max="6918" width="11.85546875" bestFit="1" customWidth="1"/>
    <col min="6919" max="6919" width="11.28515625" bestFit="1" customWidth="1"/>
    <col min="6920" max="6920" width="3.7109375" customWidth="1"/>
    <col min="7169" max="7169" width="13.7109375" customWidth="1"/>
    <col min="7170" max="7170" width="42.7109375" customWidth="1"/>
    <col min="7171" max="7172" width="8.7109375" customWidth="1"/>
    <col min="7173" max="7173" width="11.140625" customWidth="1"/>
    <col min="7174" max="7174" width="11.85546875" bestFit="1" customWidth="1"/>
    <col min="7175" max="7175" width="11.28515625" bestFit="1" customWidth="1"/>
    <col min="7176" max="7176" width="3.7109375" customWidth="1"/>
    <col min="7425" max="7425" width="13.7109375" customWidth="1"/>
    <col min="7426" max="7426" width="42.7109375" customWidth="1"/>
    <col min="7427" max="7428" width="8.7109375" customWidth="1"/>
    <col min="7429" max="7429" width="11.140625" customWidth="1"/>
    <col min="7430" max="7430" width="11.85546875" bestFit="1" customWidth="1"/>
    <col min="7431" max="7431" width="11.28515625" bestFit="1" customWidth="1"/>
    <col min="7432" max="7432" width="3.7109375" customWidth="1"/>
    <col min="7681" max="7681" width="13.7109375" customWidth="1"/>
    <col min="7682" max="7682" width="42.7109375" customWidth="1"/>
    <col min="7683" max="7684" width="8.7109375" customWidth="1"/>
    <col min="7685" max="7685" width="11.140625" customWidth="1"/>
    <col min="7686" max="7686" width="11.85546875" bestFit="1" customWidth="1"/>
    <col min="7687" max="7687" width="11.28515625" bestFit="1" customWidth="1"/>
    <col min="7688" max="7688" width="3.7109375" customWidth="1"/>
    <col min="7937" max="7937" width="13.7109375" customWidth="1"/>
    <col min="7938" max="7938" width="42.7109375" customWidth="1"/>
    <col min="7939" max="7940" width="8.7109375" customWidth="1"/>
    <col min="7941" max="7941" width="11.140625" customWidth="1"/>
    <col min="7942" max="7942" width="11.85546875" bestFit="1" customWidth="1"/>
    <col min="7943" max="7943" width="11.28515625" bestFit="1" customWidth="1"/>
    <col min="7944" max="7944" width="3.7109375" customWidth="1"/>
    <col min="8193" max="8193" width="13.7109375" customWidth="1"/>
    <col min="8194" max="8194" width="42.7109375" customWidth="1"/>
    <col min="8195" max="8196" width="8.7109375" customWidth="1"/>
    <col min="8197" max="8197" width="11.140625" customWidth="1"/>
    <col min="8198" max="8198" width="11.85546875" bestFit="1" customWidth="1"/>
    <col min="8199" max="8199" width="11.28515625" bestFit="1" customWidth="1"/>
    <col min="8200" max="8200" width="3.7109375" customWidth="1"/>
    <col min="8449" max="8449" width="13.7109375" customWidth="1"/>
    <col min="8450" max="8450" width="42.7109375" customWidth="1"/>
    <col min="8451" max="8452" width="8.7109375" customWidth="1"/>
    <col min="8453" max="8453" width="11.140625" customWidth="1"/>
    <col min="8454" max="8454" width="11.85546875" bestFit="1" customWidth="1"/>
    <col min="8455" max="8455" width="11.28515625" bestFit="1" customWidth="1"/>
    <col min="8456" max="8456" width="3.7109375" customWidth="1"/>
    <col min="8705" max="8705" width="13.7109375" customWidth="1"/>
    <col min="8706" max="8706" width="42.7109375" customWidth="1"/>
    <col min="8707" max="8708" width="8.7109375" customWidth="1"/>
    <col min="8709" max="8709" width="11.140625" customWidth="1"/>
    <col min="8710" max="8710" width="11.85546875" bestFit="1" customWidth="1"/>
    <col min="8711" max="8711" width="11.28515625" bestFit="1" customWidth="1"/>
    <col min="8712" max="8712" width="3.7109375" customWidth="1"/>
    <col min="8961" max="8961" width="13.7109375" customWidth="1"/>
    <col min="8962" max="8962" width="42.7109375" customWidth="1"/>
    <col min="8963" max="8964" width="8.7109375" customWidth="1"/>
    <col min="8965" max="8965" width="11.140625" customWidth="1"/>
    <col min="8966" max="8966" width="11.85546875" bestFit="1" customWidth="1"/>
    <col min="8967" max="8967" width="11.28515625" bestFit="1" customWidth="1"/>
    <col min="8968" max="8968" width="3.7109375" customWidth="1"/>
    <col min="9217" max="9217" width="13.7109375" customWidth="1"/>
    <col min="9218" max="9218" width="42.7109375" customWidth="1"/>
    <col min="9219" max="9220" width="8.7109375" customWidth="1"/>
    <col min="9221" max="9221" width="11.140625" customWidth="1"/>
    <col min="9222" max="9222" width="11.85546875" bestFit="1" customWidth="1"/>
    <col min="9223" max="9223" width="11.28515625" bestFit="1" customWidth="1"/>
    <col min="9224" max="9224" width="3.7109375" customWidth="1"/>
    <col min="9473" max="9473" width="13.7109375" customWidth="1"/>
    <col min="9474" max="9474" width="42.7109375" customWidth="1"/>
    <col min="9475" max="9476" width="8.7109375" customWidth="1"/>
    <col min="9477" max="9477" width="11.140625" customWidth="1"/>
    <col min="9478" max="9478" width="11.85546875" bestFit="1" customWidth="1"/>
    <col min="9479" max="9479" width="11.28515625" bestFit="1" customWidth="1"/>
    <col min="9480" max="9480" width="3.7109375" customWidth="1"/>
    <col min="9729" max="9729" width="13.7109375" customWidth="1"/>
    <col min="9730" max="9730" width="42.7109375" customWidth="1"/>
    <col min="9731" max="9732" width="8.7109375" customWidth="1"/>
    <col min="9733" max="9733" width="11.140625" customWidth="1"/>
    <col min="9734" max="9734" width="11.85546875" bestFit="1" customWidth="1"/>
    <col min="9735" max="9735" width="11.28515625" bestFit="1" customWidth="1"/>
    <col min="9736" max="9736" width="3.7109375" customWidth="1"/>
    <col min="9985" max="9985" width="13.7109375" customWidth="1"/>
    <col min="9986" max="9986" width="42.7109375" customWidth="1"/>
    <col min="9987" max="9988" width="8.7109375" customWidth="1"/>
    <col min="9989" max="9989" width="11.140625" customWidth="1"/>
    <col min="9990" max="9990" width="11.85546875" bestFit="1" customWidth="1"/>
    <col min="9991" max="9991" width="11.28515625" bestFit="1" customWidth="1"/>
    <col min="9992" max="9992" width="3.7109375" customWidth="1"/>
    <col min="10241" max="10241" width="13.7109375" customWidth="1"/>
    <col min="10242" max="10242" width="42.7109375" customWidth="1"/>
    <col min="10243" max="10244" width="8.7109375" customWidth="1"/>
    <col min="10245" max="10245" width="11.140625" customWidth="1"/>
    <col min="10246" max="10246" width="11.85546875" bestFit="1" customWidth="1"/>
    <col min="10247" max="10247" width="11.28515625" bestFit="1" customWidth="1"/>
    <col min="10248" max="10248" width="3.7109375" customWidth="1"/>
    <col min="10497" max="10497" width="13.7109375" customWidth="1"/>
    <col min="10498" max="10498" width="42.7109375" customWidth="1"/>
    <col min="10499" max="10500" width="8.7109375" customWidth="1"/>
    <col min="10501" max="10501" width="11.140625" customWidth="1"/>
    <col min="10502" max="10502" width="11.85546875" bestFit="1" customWidth="1"/>
    <col min="10503" max="10503" width="11.28515625" bestFit="1" customWidth="1"/>
    <col min="10504" max="10504" width="3.7109375" customWidth="1"/>
    <col min="10753" max="10753" width="13.7109375" customWidth="1"/>
    <col min="10754" max="10754" width="42.7109375" customWidth="1"/>
    <col min="10755" max="10756" width="8.7109375" customWidth="1"/>
    <col min="10757" max="10757" width="11.140625" customWidth="1"/>
    <col min="10758" max="10758" width="11.85546875" bestFit="1" customWidth="1"/>
    <col min="10759" max="10759" width="11.28515625" bestFit="1" customWidth="1"/>
    <col min="10760" max="10760" width="3.7109375" customWidth="1"/>
    <col min="11009" max="11009" width="13.7109375" customWidth="1"/>
    <col min="11010" max="11010" width="42.7109375" customWidth="1"/>
    <col min="11011" max="11012" width="8.7109375" customWidth="1"/>
    <col min="11013" max="11013" width="11.140625" customWidth="1"/>
    <col min="11014" max="11014" width="11.85546875" bestFit="1" customWidth="1"/>
    <col min="11015" max="11015" width="11.28515625" bestFit="1" customWidth="1"/>
    <col min="11016" max="11016" width="3.7109375" customWidth="1"/>
    <col min="11265" max="11265" width="13.7109375" customWidth="1"/>
    <col min="11266" max="11266" width="42.7109375" customWidth="1"/>
    <col min="11267" max="11268" width="8.7109375" customWidth="1"/>
    <col min="11269" max="11269" width="11.140625" customWidth="1"/>
    <col min="11270" max="11270" width="11.85546875" bestFit="1" customWidth="1"/>
    <col min="11271" max="11271" width="11.28515625" bestFit="1" customWidth="1"/>
    <col min="11272" max="11272" width="3.7109375" customWidth="1"/>
    <col min="11521" max="11521" width="13.7109375" customWidth="1"/>
    <col min="11522" max="11522" width="42.7109375" customWidth="1"/>
    <col min="11523" max="11524" width="8.7109375" customWidth="1"/>
    <col min="11525" max="11525" width="11.140625" customWidth="1"/>
    <col min="11526" max="11526" width="11.85546875" bestFit="1" customWidth="1"/>
    <col min="11527" max="11527" width="11.28515625" bestFit="1" customWidth="1"/>
    <col min="11528" max="11528" width="3.7109375" customWidth="1"/>
    <col min="11777" max="11777" width="13.7109375" customWidth="1"/>
    <col min="11778" max="11778" width="42.7109375" customWidth="1"/>
    <col min="11779" max="11780" width="8.7109375" customWidth="1"/>
    <col min="11781" max="11781" width="11.140625" customWidth="1"/>
    <col min="11782" max="11782" width="11.85546875" bestFit="1" customWidth="1"/>
    <col min="11783" max="11783" width="11.28515625" bestFit="1" customWidth="1"/>
    <col min="11784" max="11784" width="3.7109375" customWidth="1"/>
    <col min="12033" max="12033" width="13.7109375" customWidth="1"/>
    <col min="12034" max="12034" width="42.7109375" customWidth="1"/>
    <col min="12035" max="12036" width="8.7109375" customWidth="1"/>
    <col min="12037" max="12037" width="11.140625" customWidth="1"/>
    <col min="12038" max="12038" width="11.85546875" bestFit="1" customWidth="1"/>
    <col min="12039" max="12039" width="11.28515625" bestFit="1" customWidth="1"/>
    <col min="12040" max="12040" width="3.7109375" customWidth="1"/>
    <col min="12289" max="12289" width="13.7109375" customWidth="1"/>
    <col min="12290" max="12290" width="42.7109375" customWidth="1"/>
    <col min="12291" max="12292" width="8.7109375" customWidth="1"/>
    <col min="12293" max="12293" width="11.140625" customWidth="1"/>
    <col min="12294" max="12294" width="11.85546875" bestFit="1" customWidth="1"/>
    <col min="12295" max="12295" width="11.28515625" bestFit="1" customWidth="1"/>
    <col min="12296" max="12296" width="3.7109375" customWidth="1"/>
    <col min="12545" max="12545" width="13.7109375" customWidth="1"/>
    <col min="12546" max="12546" width="42.7109375" customWidth="1"/>
    <col min="12547" max="12548" width="8.7109375" customWidth="1"/>
    <col min="12549" max="12549" width="11.140625" customWidth="1"/>
    <col min="12550" max="12550" width="11.85546875" bestFit="1" customWidth="1"/>
    <col min="12551" max="12551" width="11.28515625" bestFit="1" customWidth="1"/>
    <col min="12552" max="12552" width="3.7109375" customWidth="1"/>
    <col min="12801" max="12801" width="13.7109375" customWidth="1"/>
    <col min="12802" max="12802" width="42.7109375" customWidth="1"/>
    <col min="12803" max="12804" width="8.7109375" customWidth="1"/>
    <col min="12805" max="12805" width="11.140625" customWidth="1"/>
    <col min="12806" max="12806" width="11.85546875" bestFit="1" customWidth="1"/>
    <col min="12807" max="12807" width="11.28515625" bestFit="1" customWidth="1"/>
    <col min="12808" max="12808" width="3.7109375" customWidth="1"/>
    <col min="13057" max="13057" width="13.7109375" customWidth="1"/>
    <col min="13058" max="13058" width="42.7109375" customWidth="1"/>
    <col min="13059" max="13060" width="8.7109375" customWidth="1"/>
    <col min="13061" max="13061" width="11.140625" customWidth="1"/>
    <col min="13062" max="13062" width="11.85546875" bestFit="1" customWidth="1"/>
    <col min="13063" max="13063" width="11.28515625" bestFit="1" customWidth="1"/>
    <col min="13064" max="13064" width="3.7109375" customWidth="1"/>
    <col min="13313" max="13313" width="13.7109375" customWidth="1"/>
    <col min="13314" max="13314" width="42.7109375" customWidth="1"/>
    <col min="13315" max="13316" width="8.7109375" customWidth="1"/>
    <col min="13317" max="13317" width="11.140625" customWidth="1"/>
    <col min="13318" max="13318" width="11.85546875" bestFit="1" customWidth="1"/>
    <col min="13319" max="13319" width="11.28515625" bestFit="1" customWidth="1"/>
    <col min="13320" max="13320" width="3.7109375" customWidth="1"/>
    <col min="13569" max="13569" width="13.7109375" customWidth="1"/>
    <col min="13570" max="13570" width="42.7109375" customWidth="1"/>
    <col min="13571" max="13572" width="8.7109375" customWidth="1"/>
    <col min="13573" max="13573" width="11.140625" customWidth="1"/>
    <col min="13574" max="13574" width="11.85546875" bestFit="1" customWidth="1"/>
    <col min="13575" max="13575" width="11.28515625" bestFit="1" customWidth="1"/>
    <col min="13576" max="13576" width="3.7109375" customWidth="1"/>
    <col min="13825" max="13825" width="13.7109375" customWidth="1"/>
    <col min="13826" max="13826" width="42.7109375" customWidth="1"/>
    <col min="13827" max="13828" width="8.7109375" customWidth="1"/>
    <col min="13829" max="13829" width="11.140625" customWidth="1"/>
    <col min="13830" max="13830" width="11.85546875" bestFit="1" customWidth="1"/>
    <col min="13831" max="13831" width="11.28515625" bestFit="1" customWidth="1"/>
    <col min="13832" max="13832" width="3.7109375" customWidth="1"/>
    <col min="14081" max="14081" width="13.7109375" customWidth="1"/>
    <col min="14082" max="14082" width="42.7109375" customWidth="1"/>
    <col min="14083" max="14084" width="8.7109375" customWidth="1"/>
    <col min="14085" max="14085" width="11.140625" customWidth="1"/>
    <col min="14086" max="14086" width="11.85546875" bestFit="1" customWidth="1"/>
    <col min="14087" max="14087" width="11.28515625" bestFit="1" customWidth="1"/>
    <col min="14088" max="14088" width="3.7109375" customWidth="1"/>
    <col min="14337" max="14337" width="13.7109375" customWidth="1"/>
    <col min="14338" max="14338" width="42.7109375" customWidth="1"/>
    <col min="14339" max="14340" width="8.7109375" customWidth="1"/>
    <col min="14341" max="14341" width="11.140625" customWidth="1"/>
    <col min="14342" max="14342" width="11.85546875" bestFit="1" customWidth="1"/>
    <col min="14343" max="14343" width="11.28515625" bestFit="1" customWidth="1"/>
    <col min="14344" max="14344" width="3.7109375" customWidth="1"/>
    <col min="14593" max="14593" width="13.7109375" customWidth="1"/>
    <col min="14594" max="14594" width="42.7109375" customWidth="1"/>
    <col min="14595" max="14596" width="8.7109375" customWidth="1"/>
    <col min="14597" max="14597" width="11.140625" customWidth="1"/>
    <col min="14598" max="14598" width="11.85546875" bestFit="1" customWidth="1"/>
    <col min="14599" max="14599" width="11.28515625" bestFit="1" customWidth="1"/>
    <col min="14600" max="14600" width="3.7109375" customWidth="1"/>
    <col min="14849" max="14849" width="13.7109375" customWidth="1"/>
    <col min="14850" max="14850" width="42.7109375" customWidth="1"/>
    <col min="14851" max="14852" width="8.7109375" customWidth="1"/>
    <col min="14853" max="14853" width="11.140625" customWidth="1"/>
    <col min="14854" max="14854" width="11.85546875" bestFit="1" customWidth="1"/>
    <col min="14855" max="14855" width="11.28515625" bestFit="1" customWidth="1"/>
    <col min="14856" max="14856" width="3.7109375" customWidth="1"/>
    <col min="15105" max="15105" width="13.7109375" customWidth="1"/>
    <col min="15106" max="15106" width="42.7109375" customWidth="1"/>
    <col min="15107" max="15108" width="8.7109375" customWidth="1"/>
    <col min="15109" max="15109" width="11.140625" customWidth="1"/>
    <col min="15110" max="15110" width="11.85546875" bestFit="1" customWidth="1"/>
    <col min="15111" max="15111" width="11.28515625" bestFit="1" customWidth="1"/>
    <col min="15112" max="15112" width="3.7109375" customWidth="1"/>
    <col min="15361" max="15361" width="13.7109375" customWidth="1"/>
    <col min="15362" max="15362" width="42.7109375" customWidth="1"/>
    <col min="15363" max="15364" width="8.7109375" customWidth="1"/>
    <col min="15365" max="15365" width="11.140625" customWidth="1"/>
    <col min="15366" max="15366" width="11.85546875" bestFit="1" customWidth="1"/>
    <col min="15367" max="15367" width="11.28515625" bestFit="1" customWidth="1"/>
    <col min="15368" max="15368" width="3.7109375" customWidth="1"/>
    <col min="15617" max="15617" width="13.7109375" customWidth="1"/>
    <col min="15618" max="15618" width="42.7109375" customWidth="1"/>
    <col min="15619" max="15620" width="8.7109375" customWidth="1"/>
    <col min="15621" max="15621" width="11.140625" customWidth="1"/>
    <col min="15622" max="15622" width="11.85546875" bestFit="1" customWidth="1"/>
    <col min="15623" max="15623" width="11.28515625" bestFit="1" customWidth="1"/>
    <col min="15624" max="15624" width="3.7109375" customWidth="1"/>
    <col min="15873" max="15873" width="13.7109375" customWidth="1"/>
    <col min="15874" max="15874" width="42.7109375" customWidth="1"/>
    <col min="15875" max="15876" width="8.7109375" customWidth="1"/>
    <col min="15877" max="15877" width="11.140625" customWidth="1"/>
    <col min="15878" max="15878" width="11.85546875" bestFit="1" customWidth="1"/>
    <col min="15879" max="15879" width="11.28515625" bestFit="1" customWidth="1"/>
    <col min="15880" max="15880" width="3.7109375" customWidth="1"/>
    <col min="16129" max="16129" width="13.7109375" customWidth="1"/>
    <col min="16130" max="16130" width="42.7109375" customWidth="1"/>
    <col min="16131" max="16132" width="8.7109375" customWidth="1"/>
    <col min="16133" max="16133" width="11.140625" customWidth="1"/>
    <col min="16134" max="16134" width="11.85546875" bestFit="1" customWidth="1"/>
    <col min="16135" max="16135" width="11.28515625" bestFit="1" customWidth="1"/>
    <col min="16136" max="16136" width="3.7109375" customWidth="1"/>
  </cols>
  <sheetData>
    <row r="1" spans="1:12" ht="15.75" thickBot="1" x14ac:dyDescent="0.3">
      <c r="B1" s="2"/>
      <c r="C1" s="3"/>
    </row>
    <row r="2" spans="1:12" x14ac:dyDescent="0.25">
      <c r="A2" s="357" t="s">
        <v>36</v>
      </c>
      <c r="B2" s="359" t="s">
        <v>37</v>
      </c>
      <c r="C2" s="360"/>
      <c r="D2" s="360"/>
      <c r="E2" s="360"/>
      <c r="F2" s="360"/>
      <c r="G2" s="361"/>
    </row>
    <row r="3" spans="1:12" ht="15.75" thickBot="1" x14ac:dyDescent="0.3">
      <c r="A3" s="358"/>
      <c r="B3" s="362"/>
      <c r="C3" s="363"/>
      <c r="D3" s="363"/>
      <c r="E3" s="363"/>
      <c r="F3" s="363"/>
      <c r="G3" s="364"/>
    </row>
    <row r="4" spans="1:12" x14ac:dyDescent="0.25">
      <c r="B4" s="362"/>
      <c r="C4" s="363"/>
      <c r="D4" s="363"/>
      <c r="E4" s="363"/>
      <c r="F4" s="363"/>
      <c r="G4" s="364"/>
    </row>
    <row r="5" spans="1:12" x14ac:dyDescent="0.25">
      <c r="B5" s="362"/>
      <c r="C5" s="363"/>
      <c r="D5" s="363"/>
      <c r="E5" s="363"/>
      <c r="F5" s="363"/>
      <c r="G5" s="364"/>
    </row>
    <row r="6" spans="1:12" ht="18.75" customHeight="1" x14ac:dyDescent="0.25">
      <c r="B6" s="365"/>
      <c r="C6" s="366"/>
      <c r="D6" s="366"/>
      <c r="E6" s="366"/>
      <c r="F6" s="366"/>
      <c r="G6" s="367"/>
    </row>
    <row r="7" spans="1:12" ht="15.75" thickBot="1" x14ac:dyDescent="0.3"/>
    <row r="8" spans="1:12" s="7" customFormat="1" ht="13.5" thickBot="1" x14ac:dyDescent="0.25">
      <c r="A8" s="6"/>
      <c r="B8" s="7" t="s">
        <v>2</v>
      </c>
      <c r="C8" s="8"/>
      <c r="D8" s="9"/>
      <c r="E8" s="10" t="s">
        <v>3</v>
      </c>
      <c r="F8" s="11">
        <v>1</v>
      </c>
      <c r="G8" s="9"/>
    </row>
    <row r="9" spans="1:12" ht="15.75" thickBot="1" x14ac:dyDescent="0.3">
      <c r="B9" s="7"/>
      <c r="E9" s="10"/>
      <c r="F9" s="11"/>
    </row>
    <row r="10" spans="1:12" ht="15.75" thickBot="1" x14ac:dyDescent="0.3">
      <c r="B10" s="7"/>
      <c r="E10" s="10"/>
      <c r="F10" s="11"/>
    </row>
    <row r="11" spans="1:12" ht="15.75" thickBot="1" x14ac:dyDescent="0.3"/>
    <row r="12" spans="1:12" s="15" customFormat="1" ht="12.75" x14ac:dyDescent="0.2">
      <c r="A12" s="12" t="s">
        <v>4</v>
      </c>
      <c r="B12" s="13" t="s">
        <v>5</v>
      </c>
      <c r="C12" s="13" t="s">
        <v>6</v>
      </c>
      <c r="D12" s="14" t="s">
        <v>7</v>
      </c>
      <c r="E12" s="14" t="s">
        <v>8</v>
      </c>
      <c r="F12" s="14" t="s">
        <v>9</v>
      </c>
      <c r="G12" s="14" t="s">
        <v>10</v>
      </c>
    </row>
    <row r="13" spans="1:12" s="15" customFormat="1" ht="13.5" thickBot="1" x14ac:dyDescent="0.25">
      <c r="A13" s="16" t="s">
        <v>11</v>
      </c>
      <c r="B13" s="17"/>
      <c r="C13" s="17"/>
      <c r="D13" s="18"/>
      <c r="E13" s="18"/>
      <c r="F13" s="18"/>
      <c r="G13" s="18"/>
    </row>
    <row r="14" spans="1:12" s="15" customFormat="1" ht="13.5" thickBot="1" x14ac:dyDescent="0.25">
      <c r="A14" s="19"/>
      <c r="B14" s="20" t="s">
        <v>12</v>
      </c>
      <c r="C14" s="21"/>
      <c r="D14" s="22"/>
      <c r="E14" s="22"/>
      <c r="F14" s="22"/>
      <c r="G14" s="23"/>
    </row>
    <row r="15" spans="1:12" s="30" customFormat="1" ht="12.75" x14ac:dyDescent="0.2">
      <c r="A15" s="24"/>
      <c r="B15" s="25"/>
      <c r="C15" s="26"/>
      <c r="D15" s="27"/>
      <c r="E15" s="27"/>
      <c r="F15" s="28"/>
      <c r="G15" s="29"/>
    </row>
    <row r="16" spans="1:12" s="37" customFormat="1" x14ac:dyDescent="0.25">
      <c r="A16" s="31"/>
      <c r="B16" s="32"/>
      <c r="C16" s="33"/>
      <c r="D16" s="34"/>
      <c r="E16" s="34"/>
      <c r="F16" s="35"/>
      <c r="G16" s="36"/>
      <c r="I16" s="38"/>
      <c r="J16" s="39"/>
      <c r="K16" s="40"/>
      <c r="L16" s="40"/>
    </row>
    <row r="17" spans="1:12" x14ac:dyDescent="0.25">
      <c r="A17" s="41"/>
      <c r="B17" s="42"/>
      <c r="C17" s="43"/>
      <c r="D17" s="44"/>
      <c r="E17" s="44"/>
      <c r="F17" s="45"/>
      <c r="G17" s="46"/>
      <c r="I17" s="47"/>
    </row>
    <row r="18" spans="1:12" x14ac:dyDescent="0.25">
      <c r="A18" s="41"/>
      <c r="B18" s="48"/>
      <c r="C18" s="43"/>
      <c r="D18" s="49"/>
      <c r="E18" s="49"/>
      <c r="F18" s="45"/>
      <c r="G18" s="46"/>
      <c r="I18" s="47"/>
    </row>
    <row r="19" spans="1:12" ht="15.75" thickBot="1" x14ac:dyDescent="0.3">
      <c r="A19" s="50"/>
      <c r="B19" s="51"/>
      <c r="C19" s="52"/>
      <c r="D19" s="53"/>
      <c r="E19" s="53"/>
      <c r="F19" s="53"/>
      <c r="G19" s="54"/>
    </row>
    <row r="20" spans="1:12" ht="15.75" thickBot="1" x14ac:dyDescent="0.3">
      <c r="A20" s="55"/>
      <c r="B20" s="56" t="s">
        <v>13</v>
      </c>
      <c r="C20" s="57"/>
      <c r="D20" s="58"/>
      <c r="E20" s="58"/>
      <c r="F20" s="59" t="s">
        <v>14</v>
      </c>
      <c r="G20" s="11">
        <f>SUM(G15:G19)</f>
        <v>0</v>
      </c>
    </row>
    <row r="21" spans="1:12" ht="15.75" thickBot="1" x14ac:dyDescent="0.3">
      <c r="A21" s="55"/>
      <c r="B21" s="51"/>
      <c r="C21" s="60"/>
      <c r="D21" s="61"/>
      <c r="E21" s="61"/>
      <c r="F21" s="61"/>
      <c r="G21" s="62"/>
    </row>
    <row r="22" spans="1:12" ht="15.75" thickBot="1" x14ac:dyDescent="0.3">
      <c r="A22" s="63"/>
      <c r="B22" s="20" t="s">
        <v>15</v>
      </c>
      <c r="C22" s="60"/>
      <c r="D22" s="61"/>
      <c r="E22" s="61"/>
      <c r="F22" s="61"/>
      <c r="G22" s="62"/>
    </row>
    <row r="23" spans="1:12" s="69" customFormat="1" x14ac:dyDescent="0.25">
      <c r="A23" s="64"/>
      <c r="B23" s="65"/>
      <c r="C23" s="66"/>
      <c r="D23" s="67"/>
      <c r="E23" s="67"/>
      <c r="F23" s="67"/>
      <c r="G23" s="68"/>
    </row>
    <row r="24" spans="1:12" ht="15.75" thickBot="1" x14ac:dyDescent="0.3">
      <c r="A24" s="50"/>
      <c r="B24" s="51"/>
      <c r="C24" s="70"/>
      <c r="D24" s="71"/>
      <c r="E24" s="71"/>
      <c r="F24" s="45"/>
      <c r="G24" s="72"/>
      <c r="I24" s="47"/>
    </row>
    <row r="25" spans="1:12" ht="15.75" thickBot="1" x14ac:dyDescent="0.3">
      <c r="A25" s="55"/>
      <c r="B25" s="56" t="s">
        <v>16</v>
      </c>
      <c r="C25" s="57"/>
      <c r="D25" s="58"/>
      <c r="E25" s="58"/>
      <c r="F25" s="59" t="s">
        <v>14</v>
      </c>
      <c r="G25" s="11">
        <f>SUM(G23:G24)</f>
        <v>0</v>
      </c>
    </row>
    <row r="26" spans="1:12" ht="15.75" thickBot="1" x14ac:dyDescent="0.3">
      <c r="A26" s="55"/>
      <c r="B26" s="51"/>
      <c r="C26" s="60"/>
      <c r="D26" s="61"/>
      <c r="E26" s="61"/>
      <c r="F26" s="61"/>
      <c r="G26" s="62"/>
    </row>
    <row r="27" spans="1:12" ht="15.75" thickBot="1" x14ac:dyDescent="0.3">
      <c r="A27" s="63"/>
      <c r="B27" s="20" t="s">
        <v>17</v>
      </c>
      <c r="C27" s="73"/>
      <c r="D27" s="74"/>
      <c r="E27" s="74"/>
      <c r="F27" s="74"/>
      <c r="G27" s="75"/>
    </row>
    <row r="28" spans="1:12" ht="332.25" customHeight="1" x14ac:dyDescent="0.25">
      <c r="A28" s="76" t="s">
        <v>38</v>
      </c>
      <c r="B28" s="77" t="s">
        <v>39</v>
      </c>
      <c r="C28" s="78" t="s">
        <v>20</v>
      </c>
      <c r="D28" s="79">
        <f>L28/1.8</f>
        <v>2.7777777777777777</v>
      </c>
      <c r="E28" s="80">
        <v>0.85</v>
      </c>
      <c r="F28" s="81">
        <f>E28/$F$8</f>
        <v>0.85</v>
      </c>
      <c r="G28" s="82">
        <f>F28*D28</f>
        <v>2.3611111111111112</v>
      </c>
      <c r="I28" s="83"/>
      <c r="K28" s="84" t="s">
        <v>21</v>
      </c>
      <c r="L28" s="85">
        <v>5</v>
      </c>
    </row>
    <row r="29" spans="1:12" ht="195" customHeight="1" x14ac:dyDescent="0.25">
      <c r="A29" s="88" t="s">
        <v>40</v>
      </c>
      <c r="B29" s="89" t="s">
        <v>41</v>
      </c>
      <c r="C29" s="90" t="s">
        <v>27</v>
      </c>
      <c r="D29" s="91">
        <f>0.5+1.1+1.5+0.5</f>
        <v>3.6</v>
      </c>
      <c r="E29" s="92">
        <v>0.25</v>
      </c>
      <c r="F29" s="93">
        <f>E29/$F$8</f>
        <v>0.25</v>
      </c>
      <c r="G29" s="94">
        <f>F29*D29</f>
        <v>0.9</v>
      </c>
      <c r="I29" s="83"/>
    </row>
    <row r="30" spans="1:12" x14ac:dyDescent="0.25">
      <c r="A30" s="41"/>
      <c r="B30" s="41"/>
      <c r="C30" s="78"/>
      <c r="D30" s="49"/>
      <c r="E30" s="49"/>
      <c r="F30" s="35">
        <f t="shared" ref="F30:F31" si="0">D30/$F$8</f>
        <v>0</v>
      </c>
      <c r="G30" s="36">
        <f t="shared" ref="G30" si="1">F30*E30</f>
        <v>0</v>
      </c>
      <c r="I30" s="47"/>
    </row>
    <row r="31" spans="1:12" ht="15.75" thickBot="1" x14ac:dyDescent="0.3">
      <c r="A31" s="50"/>
      <c r="B31" s="98"/>
      <c r="C31" s="70"/>
      <c r="D31" s="71"/>
      <c r="E31" s="71"/>
      <c r="F31" s="35">
        <f t="shared" si="0"/>
        <v>0</v>
      </c>
      <c r="G31" s="72"/>
    </row>
    <row r="32" spans="1:12" ht="15.75" thickBot="1" x14ac:dyDescent="0.3">
      <c r="A32" s="55"/>
      <c r="B32" s="99" t="s">
        <v>33</v>
      </c>
      <c r="C32" s="57"/>
      <c r="D32" s="58"/>
      <c r="E32" s="58"/>
      <c r="F32" s="59" t="s">
        <v>14</v>
      </c>
      <c r="G32" s="11">
        <f>SUM(G28:G31)</f>
        <v>3.2611111111111111</v>
      </c>
    </row>
    <row r="33" spans="2:7" ht="15.75" thickBot="1" x14ac:dyDescent="0.3">
      <c r="B33" s="100"/>
      <c r="C33" s="101"/>
      <c r="D33" s="102"/>
      <c r="E33" s="102"/>
      <c r="F33" s="103"/>
      <c r="G33" s="103"/>
    </row>
    <row r="34" spans="2:7" ht="15.75" thickBot="1" x14ac:dyDescent="0.3">
      <c r="B34" s="104"/>
      <c r="C34" s="104"/>
      <c r="D34" s="104"/>
      <c r="E34" s="104" t="s">
        <v>34</v>
      </c>
      <c r="F34" s="105" t="s">
        <v>35</v>
      </c>
      <c r="G34" s="11">
        <f>G32+G25+G20</f>
        <v>3.2611111111111111</v>
      </c>
    </row>
  </sheetData>
  <mergeCells count="2">
    <mergeCell ref="A2:A3"/>
    <mergeCell ref="B2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opLeftCell="A28" zoomScale="85" zoomScaleNormal="85" zoomScaleSheetLayoutView="115" workbookViewId="0">
      <selection activeCell="B41" sqref="B41"/>
    </sheetView>
  </sheetViews>
  <sheetFormatPr defaultRowHeight="15" x14ac:dyDescent="0.25"/>
  <cols>
    <col min="1" max="1" width="13.7109375" style="106" customWidth="1"/>
    <col min="2" max="2" width="42.7109375" style="110" customWidth="1"/>
    <col min="3" max="3" width="12.7109375" style="111" customWidth="1"/>
    <col min="4" max="7" width="12.7109375" style="109" customWidth="1"/>
    <col min="8" max="8" width="3.7109375" style="110" customWidth="1"/>
    <col min="9" max="10" width="9.140625" style="110"/>
    <col min="11" max="11" width="11.7109375" style="110" customWidth="1"/>
    <col min="12" max="256" width="9.140625" style="110"/>
    <col min="257" max="257" width="13.7109375" style="110" customWidth="1"/>
    <col min="258" max="258" width="42.7109375" style="110" customWidth="1"/>
    <col min="259" max="260" width="8.7109375" style="110" customWidth="1"/>
    <col min="261" max="261" width="11.140625" style="110" customWidth="1"/>
    <col min="262" max="262" width="11.85546875" style="110" bestFit="1" customWidth="1"/>
    <col min="263" max="263" width="11.28515625" style="110" bestFit="1" customWidth="1"/>
    <col min="264" max="264" width="3.7109375" style="110" customWidth="1"/>
    <col min="265" max="512" width="9.140625" style="110"/>
    <col min="513" max="513" width="13.7109375" style="110" customWidth="1"/>
    <col min="514" max="514" width="42.7109375" style="110" customWidth="1"/>
    <col min="515" max="516" width="8.7109375" style="110" customWidth="1"/>
    <col min="517" max="517" width="11.140625" style="110" customWidth="1"/>
    <col min="518" max="518" width="11.85546875" style="110" bestFit="1" customWidth="1"/>
    <col min="519" max="519" width="11.28515625" style="110" bestFit="1" customWidth="1"/>
    <col min="520" max="520" width="3.7109375" style="110" customWidth="1"/>
    <col min="521" max="768" width="9.140625" style="110"/>
    <col min="769" max="769" width="13.7109375" style="110" customWidth="1"/>
    <col min="770" max="770" width="42.7109375" style="110" customWidth="1"/>
    <col min="771" max="772" width="8.7109375" style="110" customWidth="1"/>
    <col min="773" max="773" width="11.140625" style="110" customWidth="1"/>
    <col min="774" max="774" width="11.85546875" style="110" bestFit="1" customWidth="1"/>
    <col min="775" max="775" width="11.28515625" style="110" bestFit="1" customWidth="1"/>
    <col min="776" max="776" width="3.7109375" style="110" customWidth="1"/>
    <col min="777" max="1024" width="9.140625" style="110"/>
    <col min="1025" max="1025" width="13.7109375" style="110" customWidth="1"/>
    <col min="1026" max="1026" width="42.7109375" style="110" customWidth="1"/>
    <col min="1027" max="1028" width="8.7109375" style="110" customWidth="1"/>
    <col min="1029" max="1029" width="11.140625" style="110" customWidth="1"/>
    <col min="1030" max="1030" width="11.85546875" style="110" bestFit="1" customWidth="1"/>
    <col min="1031" max="1031" width="11.28515625" style="110" bestFit="1" customWidth="1"/>
    <col min="1032" max="1032" width="3.7109375" style="110" customWidth="1"/>
    <col min="1033" max="1280" width="9.140625" style="110"/>
    <col min="1281" max="1281" width="13.7109375" style="110" customWidth="1"/>
    <col min="1282" max="1282" width="42.7109375" style="110" customWidth="1"/>
    <col min="1283" max="1284" width="8.7109375" style="110" customWidth="1"/>
    <col min="1285" max="1285" width="11.140625" style="110" customWidth="1"/>
    <col min="1286" max="1286" width="11.85546875" style="110" bestFit="1" customWidth="1"/>
    <col min="1287" max="1287" width="11.28515625" style="110" bestFit="1" customWidth="1"/>
    <col min="1288" max="1288" width="3.7109375" style="110" customWidth="1"/>
    <col min="1289" max="1536" width="9.140625" style="110"/>
    <col min="1537" max="1537" width="13.7109375" style="110" customWidth="1"/>
    <col min="1538" max="1538" width="42.7109375" style="110" customWidth="1"/>
    <col min="1539" max="1540" width="8.7109375" style="110" customWidth="1"/>
    <col min="1541" max="1541" width="11.140625" style="110" customWidth="1"/>
    <col min="1542" max="1542" width="11.85546875" style="110" bestFit="1" customWidth="1"/>
    <col min="1543" max="1543" width="11.28515625" style="110" bestFit="1" customWidth="1"/>
    <col min="1544" max="1544" width="3.7109375" style="110" customWidth="1"/>
    <col min="1545" max="1792" width="9.140625" style="110"/>
    <col min="1793" max="1793" width="13.7109375" style="110" customWidth="1"/>
    <col min="1794" max="1794" width="42.7109375" style="110" customWidth="1"/>
    <col min="1795" max="1796" width="8.7109375" style="110" customWidth="1"/>
    <col min="1797" max="1797" width="11.140625" style="110" customWidth="1"/>
    <col min="1798" max="1798" width="11.85546875" style="110" bestFit="1" customWidth="1"/>
    <col min="1799" max="1799" width="11.28515625" style="110" bestFit="1" customWidth="1"/>
    <col min="1800" max="1800" width="3.7109375" style="110" customWidth="1"/>
    <col min="1801" max="2048" width="9.140625" style="110"/>
    <col min="2049" max="2049" width="13.7109375" style="110" customWidth="1"/>
    <col min="2050" max="2050" width="42.7109375" style="110" customWidth="1"/>
    <col min="2051" max="2052" width="8.7109375" style="110" customWidth="1"/>
    <col min="2053" max="2053" width="11.140625" style="110" customWidth="1"/>
    <col min="2054" max="2054" width="11.85546875" style="110" bestFit="1" customWidth="1"/>
    <col min="2055" max="2055" width="11.28515625" style="110" bestFit="1" customWidth="1"/>
    <col min="2056" max="2056" width="3.7109375" style="110" customWidth="1"/>
    <col min="2057" max="2304" width="9.140625" style="110"/>
    <col min="2305" max="2305" width="13.7109375" style="110" customWidth="1"/>
    <col min="2306" max="2306" width="42.7109375" style="110" customWidth="1"/>
    <col min="2307" max="2308" width="8.7109375" style="110" customWidth="1"/>
    <col min="2309" max="2309" width="11.140625" style="110" customWidth="1"/>
    <col min="2310" max="2310" width="11.85546875" style="110" bestFit="1" customWidth="1"/>
    <col min="2311" max="2311" width="11.28515625" style="110" bestFit="1" customWidth="1"/>
    <col min="2312" max="2312" width="3.7109375" style="110" customWidth="1"/>
    <col min="2313" max="2560" width="9.140625" style="110"/>
    <col min="2561" max="2561" width="13.7109375" style="110" customWidth="1"/>
    <col min="2562" max="2562" width="42.7109375" style="110" customWidth="1"/>
    <col min="2563" max="2564" width="8.7109375" style="110" customWidth="1"/>
    <col min="2565" max="2565" width="11.140625" style="110" customWidth="1"/>
    <col min="2566" max="2566" width="11.85546875" style="110" bestFit="1" customWidth="1"/>
    <col min="2567" max="2567" width="11.28515625" style="110" bestFit="1" customWidth="1"/>
    <col min="2568" max="2568" width="3.7109375" style="110" customWidth="1"/>
    <col min="2569" max="2816" width="9.140625" style="110"/>
    <col min="2817" max="2817" width="13.7109375" style="110" customWidth="1"/>
    <col min="2818" max="2818" width="42.7109375" style="110" customWidth="1"/>
    <col min="2819" max="2820" width="8.7109375" style="110" customWidth="1"/>
    <col min="2821" max="2821" width="11.140625" style="110" customWidth="1"/>
    <col min="2822" max="2822" width="11.85546875" style="110" bestFit="1" customWidth="1"/>
    <col min="2823" max="2823" width="11.28515625" style="110" bestFit="1" customWidth="1"/>
    <col min="2824" max="2824" width="3.7109375" style="110" customWidth="1"/>
    <col min="2825" max="3072" width="9.140625" style="110"/>
    <col min="3073" max="3073" width="13.7109375" style="110" customWidth="1"/>
    <col min="3074" max="3074" width="42.7109375" style="110" customWidth="1"/>
    <col min="3075" max="3076" width="8.7109375" style="110" customWidth="1"/>
    <col min="3077" max="3077" width="11.140625" style="110" customWidth="1"/>
    <col min="3078" max="3078" width="11.85546875" style="110" bestFit="1" customWidth="1"/>
    <col min="3079" max="3079" width="11.28515625" style="110" bestFit="1" customWidth="1"/>
    <col min="3080" max="3080" width="3.7109375" style="110" customWidth="1"/>
    <col min="3081" max="3328" width="9.140625" style="110"/>
    <col min="3329" max="3329" width="13.7109375" style="110" customWidth="1"/>
    <col min="3330" max="3330" width="42.7109375" style="110" customWidth="1"/>
    <col min="3331" max="3332" width="8.7109375" style="110" customWidth="1"/>
    <col min="3333" max="3333" width="11.140625" style="110" customWidth="1"/>
    <col min="3334" max="3334" width="11.85546875" style="110" bestFit="1" customWidth="1"/>
    <col min="3335" max="3335" width="11.28515625" style="110" bestFit="1" customWidth="1"/>
    <col min="3336" max="3336" width="3.7109375" style="110" customWidth="1"/>
    <col min="3337" max="3584" width="9.140625" style="110"/>
    <col min="3585" max="3585" width="13.7109375" style="110" customWidth="1"/>
    <col min="3586" max="3586" width="42.7109375" style="110" customWidth="1"/>
    <col min="3587" max="3588" width="8.7109375" style="110" customWidth="1"/>
    <col min="3589" max="3589" width="11.140625" style="110" customWidth="1"/>
    <col min="3590" max="3590" width="11.85546875" style="110" bestFit="1" customWidth="1"/>
    <col min="3591" max="3591" width="11.28515625" style="110" bestFit="1" customWidth="1"/>
    <col min="3592" max="3592" width="3.7109375" style="110" customWidth="1"/>
    <col min="3593" max="3840" width="9.140625" style="110"/>
    <col min="3841" max="3841" width="13.7109375" style="110" customWidth="1"/>
    <col min="3842" max="3842" width="42.7109375" style="110" customWidth="1"/>
    <col min="3843" max="3844" width="8.7109375" style="110" customWidth="1"/>
    <col min="3845" max="3845" width="11.140625" style="110" customWidth="1"/>
    <col min="3846" max="3846" width="11.85546875" style="110" bestFit="1" customWidth="1"/>
    <col min="3847" max="3847" width="11.28515625" style="110" bestFit="1" customWidth="1"/>
    <col min="3848" max="3848" width="3.7109375" style="110" customWidth="1"/>
    <col min="3849" max="4096" width="9.140625" style="110"/>
    <col min="4097" max="4097" width="13.7109375" style="110" customWidth="1"/>
    <col min="4098" max="4098" width="42.7109375" style="110" customWidth="1"/>
    <col min="4099" max="4100" width="8.7109375" style="110" customWidth="1"/>
    <col min="4101" max="4101" width="11.140625" style="110" customWidth="1"/>
    <col min="4102" max="4102" width="11.85546875" style="110" bestFit="1" customWidth="1"/>
    <col min="4103" max="4103" width="11.28515625" style="110" bestFit="1" customWidth="1"/>
    <col min="4104" max="4104" width="3.7109375" style="110" customWidth="1"/>
    <col min="4105" max="4352" width="9.140625" style="110"/>
    <col min="4353" max="4353" width="13.7109375" style="110" customWidth="1"/>
    <col min="4354" max="4354" width="42.7109375" style="110" customWidth="1"/>
    <col min="4355" max="4356" width="8.7109375" style="110" customWidth="1"/>
    <col min="4357" max="4357" width="11.140625" style="110" customWidth="1"/>
    <col min="4358" max="4358" width="11.85546875" style="110" bestFit="1" customWidth="1"/>
    <col min="4359" max="4359" width="11.28515625" style="110" bestFit="1" customWidth="1"/>
    <col min="4360" max="4360" width="3.7109375" style="110" customWidth="1"/>
    <col min="4361" max="4608" width="9.140625" style="110"/>
    <col min="4609" max="4609" width="13.7109375" style="110" customWidth="1"/>
    <col min="4610" max="4610" width="42.7109375" style="110" customWidth="1"/>
    <col min="4611" max="4612" width="8.7109375" style="110" customWidth="1"/>
    <col min="4613" max="4613" width="11.140625" style="110" customWidth="1"/>
    <col min="4614" max="4614" width="11.85546875" style="110" bestFit="1" customWidth="1"/>
    <col min="4615" max="4615" width="11.28515625" style="110" bestFit="1" customWidth="1"/>
    <col min="4616" max="4616" width="3.7109375" style="110" customWidth="1"/>
    <col min="4617" max="4864" width="9.140625" style="110"/>
    <col min="4865" max="4865" width="13.7109375" style="110" customWidth="1"/>
    <col min="4866" max="4866" width="42.7109375" style="110" customWidth="1"/>
    <col min="4867" max="4868" width="8.7109375" style="110" customWidth="1"/>
    <col min="4869" max="4869" width="11.140625" style="110" customWidth="1"/>
    <col min="4870" max="4870" width="11.85546875" style="110" bestFit="1" customWidth="1"/>
    <col min="4871" max="4871" width="11.28515625" style="110" bestFit="1" customWidth="1"/>
    <col min="4872" max="4872" width="3.7109375" style="110" customWidth="1"/>
    <col min="4873" max="5120" width="9.140625" style="110"/>
    <col min="5121" max="5121" width="13.7109375" style="110" customWidth="1"/>
    <col min="5122" max="5122" width="42.7109375" style="110" customWidth="1"/>
    <col min="5123" max="5124" width="8.7109375" style="110" customWidth="1"/>
    <col min="5125" max="5125" width="11.140625" style="110" customWidth="1"/>
    <col min="5126" max="5126" width="11.85546875" style="110" bestFit="1" customWidth="1"/>
    <col min="5127" max="5127" width="11.28515625" style="110" bestFit="1" customWidth="1"/>
    <col min="5128" max="5128" width="3.7109375" style="110" customWidth="1"/>
    <col min="5129" max="5376" width="9.140625" style="110"/>
    <col min="5377" max="5377" width="13.7109375" style="110" customWidth="1"/>
    <col min="5378" max="5378" width="42.7109375" style="110" customWidth="1"/>
    <col min="5379" max="5380" width="8.7109375" style="110" customWidth="1"/>
    <col min="5381" max="5381" width="11.140625" style="110" customWidth="1"/>
    <col min="5382" max="5382" width="11.85546875" style="110" bestFit="1" customWidth="1"/>
    <col min="5383" max="5383" width="11.28515625" style="110" bestFit="1" customWidth="1"/>
    <col min="5384" max="5384" width="3.7109375" style="110" customWidth="1"/>
    <col min="5385" max="5632" width="9.140625" style="110"/>
    <col min="5633" max="5633" width="13.7109375" style="110" customWidth="1"/>
    <col min="5634" max="5634" width="42.7109375" style="110" customWidth="1"/>
    <col min="5635" max="5636" width="8.7109375" style="110" customWidth="1"/>
    <col min="5637" max="5637" width="11.140625" style="110" customWidth="1"/>
    <col min="5638" max="5638" width="11.85546875" style="110" bestFit="1" customWidth="1"/>
    <col min="5639" max="5639" width="11.28515625" style="110" bestFit="1" customWidth="1"/>
    <col min="5640" max="5640" width="3.7109375" style="110" customWidth="1"/>
    <col min="5641" max="5888" width="9.140625" style="110"/>
    <col min="5889" max="5889" width="13.7109375" style="110" customWidth="1"/>
    <col min="5890" max="5890" width="42.7109375" style="110" customWidth="1"/>
    <col min="5891" max="5892" width="8.7109375" style="110" customWidth="1"/>
    <col min="5893" max="5893" width="11.140625" style="110" customWidth="1"/>
    <col min="5894" max="5894" width="11.85546875" style="110" bestFit="1" customWidth="1"/>
    <col min="5895" max="5895" width="11.28515625" style="110" bestFit="1" customWidth="1"/>
    <col min="5896" max="5896" width="3.7109375" style="110" customWidth="1"/>
    <col min="5897" max="6144" width="9.140625" style="110"/>
    <col min="6145" max="6145" width="13.7109375" style="110" customWidth="1"/>
    <col min="6146" max="6146" width="42.7109375" style="110" customWidth="1"/>
    <col min="6147" max="6148" width="8.7109375" style="110" customWidth="1"/>
    <col min="6149" max="6149" width="11.140625" style="110" customWidth="1"/>
    <col min="6150" max="6150" width="11.85546875" style="110" bestFit="1" customWidth="1"/>
    <col min="6151" max="6151" width="11.28515625" style="110" bestFit="1" customWidth="1"/>
    <col min="6152" max="6152" width="3.7109375" style="110" customWidth="1"/>
    <col min="6153" max="6400" width="9.140625" style="110"/>
    <col min="6401" max="6401" width="13.7109375" style="110" customWidth="1"/>
    <col min="6402" max="6402" width="42.7109375" style="110" customWidth="1"/>
    <col min="6403" max="6404" width="8.7109375" style="110" customWidth="1"/>
    <col min="6405" max="6405" width="11.140625" style="110" customWidth="1"/>
    <col min="6406" max="6406" width="11.85546875" style="110" bestFit="1" customWidth="1"/>
    <col min="6407" max="6407" width="11.28515625" style="110" bestFit="1" customWidth="1"/>
    <col min="6408" max="6408" width="3.7109375" style="110" customWidth="1"/>
    <col min="6409" max="6656" width="9.140625" style="110"/>
    <col min="6657" max="6657" width="13.7109375" style="110" customWidth="1"/>
    <col min="6658" max="6658" width="42.7109375" style="110" customWidth="1"/>
    <col min="6659" max="6660" width="8.7109375" style="110" customWidth="1"/>
    <col min="6661" max="6661" width="11.140625" style="110" customWidth="1"/>
    <col min="6662" max="6662" width="11.85546875" style="110" bestFit="1" customWidth="1"/>
    <col min="6663" max="6663" width="11.28515625" style="110" bestFit="1" customWidth="1"/>
    <col min="6664" max="6664" width="3.7109375" style="110" customWidth="1"/>
    <col min="6665" max="6912" width="9.140625" style="110"/>
    <col min="6913" max="6913" width="13.7109375" style="110" customWidth="1"/>
    <col min="6914" max="6914" width="42.7109375" style="110" customWidth="1"/>
    <col min="6915" max="6916" width="8.7109375" style="110" customWidth="1"/>
    <col min="6917" max="6917" width="11.140625" style="110" customWidth="1"/>
    <col min="6918" max="6918" width="11.85546875" style="110" bestFit="1" customWidth="1"/>
    <col min="6919" max="6919" width="11.28515625" style="110" bestFit="1" customWidth="1"/>
    <col min="6920" max="6920" width="3.7109375" style="110" customWidth="1"/>
    <col min="6921" max="7168" width="9.140625" style="110"/>
    <col min="7169" max="7169" width="13.7109375" style="110" customWidth="1"/>
    <col min="7170" max="7170" width="42.7109375" style="110" customWidth="1"/>
    <col min="7171" max="7172" width="8.7109375" style="110" customWidth="1"/>
    <col min="7173" max="7173" width="11.140625" style="110" customWidth="1"/>
    <col min="7174" max="7174" width="11.85546875" style="110" bestFit="1" customWidth="1"/>
    <col min="7175" max="7175" width="11.28515625" style="110" bestFit="1" customWidth="1"/>
    <col min="7176" max="7176" width="3.7109375" style="110" customWidth="1"/>
    <col min="7177" max="7424" width="9.140625" style="110"/>
    <col min="7425" max="7425" width="13.7109375" style="110" customWidth="1"/>
    <col min="7426" max="7426" width="42.7109375" style="110" customWidth="1"/>
    <col min="7427" max="7428" width="8.7109375" style="110" customWidth="1"/>
    <col min="7429" max="7429" width="11.140625" style="110" customWidth="1"/>
    <col min="7430" max="7430" width="11.85546875" style="110" bestFit="1" customWidth="1"/>
    <col min="7431" max="7431" width="11.28515625" style="110" bestFit="1" customWidth="1"/>
    <col min="7432" max="7432" width="3.7109375" style="110" customWidth="1"/>
    <col min="7433" max="7680" width="9.140625" style="110"/>
    <col min="7681" max="7681" width="13.7109375" style="110" customWidth="1"/>
    <col min="7682" max="7682" width="42.7109375" style="110" customWidth="1"/>
    <col min="7683" max="7684" width="8.7109375" style="110" customWidth="1"/>
    <col min="7685" max="7685" width="11.140625" style="110" customWidth="1"/>
    <col min="7686" max="7686" width="11.85546875" style="110" bestFit="1" customWidth="1"/>
    <col min="7687" max="7687" width="11.28515625" style="110" bestFit="1" customWidth="1"/>
    <col min="7688" max="7688" width="3.7109375" style="110" customWidth="1"/>
    <col min="7689" max="7936" width="9.140625" style="110"/>
    <col min="7937" max="7937" width="13.7109375" style="110" customWidth="1"/>
    <col min="7938" max="7938" width="42.7109375" style="110" customWidth="1"/>
    <col min="7939" max="7940" width="8.7109375" style="110" customWidth="1"/>
    <col min="7941" max="7941" width="11.140625" style="110" customWidth="1"/>
    <col min="7942" max="7942" width="11.85546875" style="110" bestFit="1" customWidth="1"/>
    <col min="7943" max="7943" width="11.28515625" style="110" bestFit="1" customWidth="1"/>
    <col min="7944" max="7944" width="3.7109375" style="110" customWidth="1"/>
    <col min="7945" max="8192" width="9.140625" style="110"/>
    <col min="8193" max="8193" width="13.7109375" style="110" customWidth="1"/>
    <col min="8194" max="8194" width="42.7109375" style="110" customWidth="1"/>
    <col min="8195" max="8196" width="8.7109375" style="110" customWidth="1"/>
    <col min="8197" max="8197" width="11.140625" style="110" customWidth="1"/>
    <col min="8198" max="8198" width="11.85546875" style="110" bestFit="1" customWidth="1"/>
    <col min="8199" max="8199" width="11.28515625" style="110" bestFit="1" customWidth="1"/>
    <col min="8200" max="8200" width="3.7109375" style="110" customWidth="1"/>
    <col min="8201" max="8448" width="9.140625" style="110"/>
    <col min="8449" max="8449" width="13.7109375" style="110" customWidth="1"/>
    <col min="8450" max="8450" width="42.7109375" style="110" customWidth="1"/>
    <col min="8451" max="8452" width="8.7109375" style="110" customWidth="1"/>
    <col min="8453" max="8453" width="11.140625" style="110" customWidth="1"/>
    <col min="8454" max="8454" width="11.85546875" style="110" bestFit="1" customWidth="1"/>
    <col min="8455" max="8455" width="11.28515625" style="110" bestFit="1" customWidth="1"/>
    <col min="8456" max="8456" width="3.7109375" style="110" customWidth="1"/>
    <col min="8457" max="8704" width="9.140625" style="110"/>
    <col min="8705" max="8705" width="13.7109375" style="110" customWidth="1"/>
    <col min="8706" max="8706" width="42.7109375" style="110" customWidth="1"/>
    <col min="8707" max="8708" width="8.7109375" style="110" customWidth="1"/>
    <col min="8709" max="8709" width="11.140625" style="110" customWidth="1"/>
    <col min="8710" max="8710" width="11.85546875" style="110" bestFit="1" customWidth="1"/>
    <col min="8711" max="8711" width="11.28515625" style="110" bestFit="1" customWidth="1"/>
    <col min="8712" max="8712" width="3.7109375" style="110" customWidth="1"/>
    <col min="8713" max="8960" width="9.140625" style="110"/>
    <col min="8961" max="8961" width="13.7109375" style="110" customWidth="1"/>
    <col min="8962" max="8962" width="42.7109375" style="110" customWidth="1"/>
    <col min="8963" max="8964" width="8.7109375" style="110" customWidth="1"/>
    <col min="8965" max="8965" width="11.140625" style="110" customWidth="1"/>
    <col min="8966" max="8966" width="11.85546875" style="110" bestFit="1" customWidth="1"/>
    <col min="8967" max="8967" width="11.28515625" style="110" bestFit="1" customWidth="1"/>
    <col min="8968" max="8968" width="3.7109375" style="110" customWidth="1"/>
    <col min="8969" max="9216" width="9.140625" style="110"/>
    <col min="9217" max="9217" width="13.7109375" style="110" customWidth="1"/>
    <col min="9218" max="9218" width="42.7109375" style="110" customWidth="1"/>
    <col min="9219" max="9220" width="8.7109375" style="110" customWidth="1"/>
    <col min="9221" max="9221" width="11.140625" style="110" customWidth="1"/>
    <col min="9222" max="9222" width="11.85546875" style="110" bestFit="1" customWidth="1"/>
    <col min="9223" max="9223" width="11.28515625" style="110" bestFit="1" customWidth="1"/>
    <col min="9224" max="9224" width="3.7109375" style="110" customWidth="1"/>
    <col min="9225" max="9472" width="9.140625" style="110"/>
    <col min="9473" max="9473" width="13.7109375" style="110" customWidth="1"/>
    <col min="9474" max="9474" width="42.7109375" style="110" customWidth="1"/>
    <col min="9475" max="9476" width="8.7109375" style="110" customWidth="1"/>
    <col min="9477" max="9477" width="11.140625" style="110" customWidth="1"/>
    <col min="9478" max="9478" width="11.85546875" style="110" bestFit="1" customWidth="1"/>
    <col min="9479" max="9479" width="11.28515625" style="110" bestFit="1" customWidth="1"/>
    <col min="9480" max="9480" width="3.7109375" style="110" customWidth="1"/>
    <col min="9481" max="9728" width="9.140625" style="110"/>
    <col min="9729" max="9729" width="13.7109375" style="110" customWidth="1"/>
    <col min="9730" max="9730" width="42.7109375" style="110" customWidth="1"/>
    <col min="9731" max="9732" width="8.7109375" style="110" customWidth="1"/>
    <col min="9733" max="9733" width="11.140625" style="110" customWidth="1"/>
    <col min="9734" max="9734" width="11.85546875" style="110" bestFit="1" customWidth="1"/>
    <col min="9735" max="9735" width="11.28515625" style="110" bestFit="1" customWidth="1"/>
    <col min="9736" max="9736" width="3.7109375" style="110" customWidth="1"/>
    <col min="9737" max="9984" width="9.140625" style="110"/>
    <col min="9985" max="9985" width="13.7109375" style="110" customWidth="1"/>
    <col min="9986" max="9986" width="42.7109375" style="110" customWidth="1"/>
    <col min="9987" max="9988" width="8.7109375" style="110" customWidth="1"/>
    <col min="9989" max="9989" width="11.140625" style="110" customWidth="1"/>
    <col min="9990" max="9990" width="11.85546875" style="110" bestFit="1" customWidth="1"/>
    <col min="9991" max="9991" width="11.28515625" style="110" bestFit="1" customWidth="1"/>
    <col min="9992" max="9992" width="3.7109375" style="110" customWidth="1"/>
    <col min="9993" max="10240" width="9.140625" style="110"/>
    <col min="10241" max="10241" width="13.7109375" style="110" customWidth="1"/>
    <col min="10242" max="10242" width="42.7109375" style="110" customWidth="1"/>
    <col min="10243" max="10244" width="8.7109375" style="110" customWidth="1"/>
    <col min="10245" max="10245" width="11.140625" style="110" customWidth="1"/>
    <col min="10246" max="10246" width="11.85546875" style="110" bestFit="1" customWidth="1"/>
    <col min="10247" max="10247" width="11.28515625" style="110" bestFit="1" customWidth="1"/>
    <col min="10248" max="10248" width="3.7109375" style="110" customWidth="1"/>
    <col min="10249" max="10496" width="9.140625" style="110"/>
    <col min="10497" max="10497" width="13.7109375" style="110" customWidth="1"/>
    <col min="10498" max="10498" width="42.7109375" style="110" customWidth="1"/>
    <col min="10499" max="10500" width="8.7109375" style="110" customWidth="1"/>
    <col min="10501" max="10501" width="11.140625" style="110" customWidth="1"/>
    <col min="10502" max="10502" width="11.85546875" style="110" bestFit="1" customWidth="1"/>
    <col min="10503" max="10503" width="11.28515625" style="110" bestFit="1" customWidth="1"/>
    <col min="10504" max="10504" width="3.7109375" style="110" customWidth="1"/>
    <col min="10505" max="10752" width="9.140625" style="110"/>
    <col min="10753" max="10753" width="13.7109375" style="110" customWidth="1"/>
    <col min="10754" max="10754" width="42.7109375" style="110" customWidth="1"/>
    <col min="10755" max="10756" width="8.7109375" style="110" customWidth="1"/>
    <col min="10757" max="10757" width="11.140625" style="110" customWidth="1"/>
    <col min="10758" max="10758" width="11.85546875" style="110" bestFit="1" customWidth="1"/>
    <col min="10759" max="10759" width="11.28515625" style="110" bestFit="1" customWidth="1"/>
    <col min="10760" max="10760" width="3.7109375" style="110" customWidth="1"/>
    <col min="10761" max="11008" width="9.140625" style="110"/>
    <col min="11009" max="11009" width="13.7109375" style="110" customWidth="1"/>
    <col min="11010" max="11010" width="42.7109375" style="110" customWidth="1"/>
    <col min="11011" max="11012" width="8.7109375" style="110" customWidth="1"/>
    <col min="11013" max="11013" width="11.140625" style="110" customWidth="1"/>
    <col min="11014" max="11014" width="11.85546875" style="110" bestFit="1" customWidth="1"/>
    <col min="11015" max="11015" width="11.28515625" style="110" bestFit="1" customWidth="1"/>
    <col min="11016" max="11016" width="3.7109375" style="110" customWidth="1"/>
    <col min="11017" max="11264" width="9.140625" style="110"/>
    <col min="11265" max="11265" width="13.7109375" style="110" customWidth="1"/>
    <col min="11266" max="11266" width="42.7109375" style="110" customWidth="1"/>
    <col min="11267" max="11268" width="8.7109375" style="110" customWidth="1"/>
    <col min="11269" max="11269" width="11.140625" style="110" customWidth="1"/>
    <col min="11270" max="11270" width="11.85546875" style="110" bestFit="1" customWidth="1"/>
    <col min="11271" max="11271" width="11.28515625" style="110" bestFit="1" customWidth="1"/>
    <col min="11272" max="11272" width="3.7109375" style="110" customWidth="1"/>
    <col min="11273" max="11520" width="9.140625" style="110"/>
    <col min="11521" max="11521" width="13.7109375" style="110" customWidth="1"/>
    <col min="11522" max="11522" width="42.7109375" style="110" customWidth="1"/>
    <col min="11523" max="11524" width="8.7109375" style="110" customWidth="1"/>
    <col min="11525" max="11525" width="11.140625" style="110" customWidth="1"/>
    <col min="11526" max="11526" width="11.85546875" style="110" bestFit="1" customWidth="1"/>
    <col min="11527" max="11527" width="11.28515625" style="110" bestFit="1" customWidth="1"/>
    <col min="11528" max="11528" width="3.7109375" style="110" customWidth="1"/>
    <col min="11529" max="11776" width="9.140625" style="110"/>
    <col min="11777" max="11777" width="13.7109375" style="110" customWidth="1"/>
    <col min="11778" max="11778" width="42.7109375" style="110" customWidth="1"/>
    <col min="11779" max="11780" width="8.7109375" style="110" customWidth="1"/>
    <col min="11781" max="11781" width="11.140625" style="110" customWidth="1"/>
    <col min="11782" max="11782" width="11.85546875" style="110" bestFit="1" customWidth="1"/>
    <col min="11783" max="11783" width="11.28515625" style="110" bestFit="1" customWidth="1"/>
    <col min="11784" max="11784" width="3.7109375" style="110" customWidth="1"/>
    <col min="11785" max="12032" width="9.140625" style="110"/>
    <col min="12033" max="12033" width="13.7109375" style="110" customWidth="1"/>
    <col min="12034" max="12034" width="42.7109375" style="110" customWidth="1"/>
    <col min="12035" max="12036" width="8.7109375" style="110" customWidth="1"/>
    <col min="12037" max="12037" width="11.140625" style="110" customWidth="1"/>
    <col min="12038" max="12038" width="11.85546875" style="110" bestFit="1" customWidth="1"/>
    <col min="12039" max="12039" width="11.28515625" style="110" bestFit="1" customWidth="1"/>
    <col min="12040" max="12040" width="3.7109375" style="110" customWidth="1"/>
    <col min="12041" max="12288" width="9.140625" style="110"/>
    <col min="12289" max="12289" width="13.7109375" style="110" customWidth="1"/>
    <col min="12290" max="12290" width="42.7109375" style="110" customWidth="1"/>
    <col min="12291" max="12292" width="8.7109375" style="110" customWidth="1"/>
    <col min="12293" max="12293" width="11.140625" style="110" customWidth="1"/>
    <col min="12294" max="12294" width="11.85546875" style="110" bestFit="1" customWidth="1"/>
    <col min="12295" max="12295" width="11.28515625" style="110" bestFit="1" customWidth="1"/>
    <col min="12296" max="12296" width="3.7109375" style="110" customWidth="1"/>
    <col min="12297" max="12544" width="9.140625" style="110"/>
    <col min="12545" max="12545" width="13.7109375" style="110" customWidth="1"/>
    <col min="12546" max="12546" width="42.7109375" style="110" customWidth="1"/>
    <col min="12547" max="12548" width="8.7109375" style="110" customWidth="1"/>
    <col min="12549" max="12549" width="11.140625" style="110" customWidth="1"/>
    <col min="12550" max="12550" width="11.85546875" style="110" bestFit="1" customWidth="1"/>
    <col min="12551" max="12551" width="11.28515625" style="110" bestFit="1" customWidth="1"/>
    <col min="12552" max="12552" width="3.7109375" style="110" customWidth="1"/>
    <col min="12553" max="12800" width="9.140625" style="110"/>
    <col min="12801" max="12801" width="13.7109375" style="110" customWidth="1"/>
    <col min="12802" max="12802" width="42.7109375" style="110" customWidth="1"/>
    <col min="12803" max="12804" width="8.7109375" style="110" customWidth="1"/>
    <col min="12805" max="12805" width="11.140625" style="110" customWidth="1"/>
    <col min="12806" max="12806" width="11.85546875" style="110" bestFit="1" customWidth="1"/>
    <col min="12807" max="12807" width="11.28515625" style="110" bestFit="1" customWidth="1"/>
    <col min="12808" max="12808" width="3.7109375" style="110" customWidth="1"/>
    <col min="12809" max="13056" width="9.140625" style="110"/>
    <col min="13057" max="13057" width="13.7109375" style="110" customWidth="1"/>
    <col min="13058" max="13058" width="42.7109375" style="110" customWidth="1"/>
    <col min="13059" max="13060" width="8.7109375" style="110" customWidth="1"/>
    <col min="13061" max="13061" width="11.140625" style="110" customWidth="1"/>
    <col min="13062" max="13062" width="11.85546875" style="110" bestFit="1" customWidth="1"/>
    <col min="13063" max="13063" width="11.28515625" style="110" bestFit="1" customWidth="1"/>
    <col min="13064" max="13064" width="3.7109375" style="110" customWidth="1"/>
    <col min="13065" max="13312" width="9.140625" style="110"/>
    <col min="13313" max="13313" width="13.7109375" style="110" customWidth="1"/>
    <col min="13314" max="13314" width="42.7109375" style="110" customWidth="1"/>
    <col min="13315" max="13316" width="8.7109375" style="110" customWidth="1"/>
    <col min="13317" max="13317" width="11.140625" style="110" customWidth="1"/>
    <col min="13318" max="13318" width="11.85546875" style="110" bestFit="1" customWidth="1"/>
    <col min="13319" max="13319" width="11.28515625" style="110" bestFit="1" customWidth="1"/>
    <col min="13320" max="13320" width="3.7109375" style="110" customWidth="1"/>
    <col min="13321" max="13568" width="9.140625" style="110"/>
    <col min="13569" max="13569" width="13.7109375" style="110" customWidth="1"/>
    <col min="13570" max="13570" width="42.7109375" style="110" customWidth="1"/>
    <col min="13571" max="13572" width="8.7109375" style="110" customWidth="1"/>
    <col min="13573" max="13573" width="11.140625" style="110" customWidth="1"/>
    <col min="13574" max="13574" width="11.85546875" style="110" bestFit="1" customWidth="1"/>
    <col min="13575" max="13575" width="11.28515625" style="110" bestFit="1" customWidth="1"/>
    <col min="13576" max="13576" width="3.7109375" style="110" customWidth="1"/>
    <col min="13577" max="13824" width="9.140625" style="110"/>
    <col min="13825" max="13825" width="13.7109375" style="110" customWidth="1"/>
    <col min="13826" max="13826" width="42.7109375" style="110" customWidth="1"/>
    <col min="13827" max="13828" width="8.7109375" style="110" customWidth="1"/>
    <col min="13829" max="13829" width="11.140625" style="110" customWidth="1"/>
    <col min="13830" max="13830" width="11.85546875" style="110" bestFit="1" customWidth="1"/>
    <col min="13831" max="13831" width="11.28515625" style="110" bestFit="1" customWidth="1"/>
    <col min="13832" max="13832" width="3.7109375" style="110" customWidth="1"/>
    <col min="13833" max="14080" width="9.140625" style="110"/>
    <col min="14081" max="14081" width="13.7109375" style="110" customWidth="1"/>
    <col min="14082" max="14082" width="42.7109375" style="110" customWidth="1"/>
    <col min="14083" max="14084" width="8.7109375" style="110" customWidth="1"/>
    <col min="14085" max="14085" width="11.140625" style="110" customWidth="1"/>
    <col min="14086" max="14086" width="11.85546875" style="110" bestFit="1" customWidth="1"/>
    <col min="14087" max="14087" width="11.28515625" style="110" bestFit="1" customWidth="1"/>
    <col min="14088" max="14088" width="3.7109375" style="110" customWidth="1"/>
    <col min="14089" max="14336" width="9.140625" style="110"/>
    <col min="14337" max="14337" width="13.7109375" style="110" customWidth="1"/>
    <col min="14338" max="14338" width="42.7109375" style="110" customWidth="1"/>
    <col min="14339" max="14340" width="8.7109375" style="110" customWidth="1"/>
    <col min="14341" max="14341" width="11.140625" style="110" customWidth="1"/>
    <col min="14342" max="14342" width="11.85546875" style="110" bestFit="1" customWidth="1"/>
    <col min="14343" max="14343" width="11.28515625" style="110" bestFit="1" customWidth="1"/>
    <col min="14344" max="14344" width="3.7109375" style="110" customWidth="1"/>
    <col min="14345" max="14592" width="9.140625" style="110"/>
    <col min="14593" max="14593" width="13.7109375" style="110" customWidth="1"/>
    <col min="14594" max="14594" width="42.7109375" style="110" customWidth="1"/>
    <col min="14595" max="14596" width="8.7109375" style="110" customWidth="1"/>
    <col min="14597" max="14597" width="11.140625" style="110" customWidth="1"/>
    <col min="14598" max="14598" width="11.85546875" style="110" bestFit="1" customWidth="1"/>
    <col min="14599" max="14599" width="11.28515625" style="110" bestFit="1" customWidth="1"/>
    <col min="14600" max="14600" width="3.7109375" style="110" customWidth="1"/>
    <col min="14601" max="14848" width="9.140625" style="110"/>
    <col min="14849" max="14849" width="13.7109375" style="110" customWidth="1"/>
    <col min="14850" max="14850" width="42.7109375" style="110" customWidth="1"/>
    <col min="14851" max="14852" width="8.7109375" style="110" customWidth="1"/>
    <col min="14853" max="14853" width="11.140625" style="110" customWidth="1"/>
    <col min="14854" max="14854" width="11.85546875" style="110" bestFit="1" customWidth="1"/>
    <col min="14855" max="14855" width="11.28515625" style="110" bestFit="1" customWidth="1"/>
    <col min="14856" max="14856" width="3.7109375" style="110" customWidth="1"/>
    <col min="14857" max="15104" width="9.140625" style="110"/>
    <col min="15105" max="15105" width="13.7109375" style="110" customWidth="1"/>
    <col min="15106" max="15106" width="42.7109375" style="110" customWidth="1"/>
    <col min="15107" max="15108" width="8.7109375" style="110" customWidth="1"/>
    <col min="15109" max="15109" width="11.140625" style="110" customWidth="1"/>
    <col min="15110" max="15110" width="11.85546875" style="110" bestFit="1" customWidth="1"/>
    <col min="15111" max="15111" width="11.28515625" style="110" bestFit="1" customWidth="1"/>
    <col min="15112" max="15112" width="3.7109375" style="110" customWidth="1"/>
    <col min="15113" max="15360" width="9.140625" style="110"/>
    <col min="15361" max="15361" width="13.7109375" style="110" customWidth="1"/>
    <col min="15362" max="15362" width="42.7109375" style="110" customWidth="1"/>
    <col min="15363" max="15364" width="8.7109375" style="110" customWidth="1"/>
    <col min="15365" max="15365" width="11.140625" style="110" customWidth="1"/>
    <col min="15366" max="15366" width="11.85546875" style="110" bestFit="1" customWidth="1"/>
    <col min="15367" max="15367" width="11.28515625" style="110" bestFit="1" customWidth="1"/>
    <col min="15368" max="15368" width="3.7109375" style="110" customWidth="1"/>
    <col min="15369" max="15616" width="9.140625" style="110"/>
    <col min="15617" max="15617" width="13.7109375" style="110" customWidth="1"/>
    <col min="15618" max="15618" width="42.7109375" style="110" customWidth="1"/>
    <col min="15619" max="15620" width="8.7109375" style="110" customWidth="1"/>
    <col min="15621" max="15621" width="11.140625" style="110" customWidth="1"/>
    <col min="15622" max="15622" width="11.85546875" style="110" bestFit="1" customWidth="1"/>
    <col min="15623" max="15623" width="11.28515625" style="110" bestFit="1" customWidth="1"/>
    <col min="15624" max="15624" width="3.7109375" style="110" customWidth="1"/>
    <col min="15625" max="15872" width="9.140625" style="110"/>
    <col min="15873" max="15873" width="13.7109375" style="110" customWidth="1"/>
    <col min="15874" max="15874" width="42.7109375" style="110" customWidth="1"/>
    <col min="15875" max="15876" width="8.7109375" style="110" customWidth="1"/>
    <col min="15877" max="15877" width="11.140625" style="110" customWidth="1"/>
    <col min="15878" max="15878" width="11.85546875" style="110" bestFit="1" customWidth="1"/>
    <col min="15879" max="15879" width="11.28515625" style="110" bestFit="1" customWidth="1"/>
    <col min="15880" max="15880" width="3.7109375" style="110" customWidth="1"/>
    <col min="15881" max="16128" width="9.140625" style="110"/>
    <col min="16129" max="16129" width="13.7109375" style="110" customWidth="1"/>
    <col min="16130" max="16130" width="42.7109375" style="110" customWidth="1"/>
    <col min="16131" max="16132" width="8.7109375" style="110" customWidth="1"/>
    <col min="16133" max="16133" width="11.140625" style="110" customWidth="1"/>
    <col min="16134" max="16134" width="11.85546875" style="110" bestFit="1" customWidth="1"/>
    <col min="16135" max="16135" width="11.28515625" style="110" bestFit="1" customWidth="1"/>
    <col min="16136" max="16136" width="3.7109375" style="110" customWidth="1"/>
    <col min="16137" max="16384" width="9.140625" style="110"/>
  </cols>
  <sheetData>
    <row r="1" spans="1:7" ht="15.75" thickBot="1" x14ac:dyDescent="0.3">
      <c r="B1" s="107"/>
      <c r="C1" s="108"/>
    </row>
    <row r="2" spans="1:7" x14ac:dyDescent="0.25">
      <c r="A2" s="368" t="s">
        <v>42</v>
      </c>
      <c r="B2" s="370" t="s">
        <v>43</v>
      </c>
      <c r="C2" s="371"/>
      <c r="D2" s="371"/>
      <c r="E2" s="371"/>
      <c r="F2" s="371"/>
      <c r="G2" s="372"/>
    </row>
    <row r="3" spans="1:7" ht="15.75" thickBot="1" x14ac:dyDescent="0.3">
      <c r="A3" s="369"/>
      <c r="B3" s="373"/>
      <c r="C3" s="374"/>
      <c r="D3" s="374"/>
      <c r="E3" s="374"/>
      <c r="F3" s="374"/>
      <c r="G3" s="375"/>
    </row>
    <row r="4" spans="1:7" x14ac:dyDescent="0.25">
      <c r="B4" s="373"/>
      <c r="C4" s="374"/>
      <c r="D4" s="374"/>
      <c r="E4" s="374"/>
      <c r="F4" s="374"/>
      <c r="G4" s="375"/>
    </row>
    <row r="5" spans="1:7" x14ac:dyDescent="0.25">
      <c r="B5" s="373"/>
      <c r="C5" s="374"/>
      <c r="D5" s="374"/>
      <c r="E5" s="374"/>
      <c r="F5" s="374"/>
      <c r="G5" s="375"/>
    </row>
    <row r="6" spans="1:7" x14ac:dyDescent="0.25">
      <c r="B6" s="373"/>
      <c r="C6" s="374"/>
      <c r="D6" s="374"/>
      <c r="E6" s="374"/>
      <c r="F6" s="374"/>
      <c r="G6" s="375"/>
    </row>
    <row r="7" spans="1:7" x14ac:dyDescent="0.25">
      <c r="B7" s="376"/>
      <c r="C7" s="377"/>
      <c r="D7" s="377"/>
      <c r="E7" s="377"/>
      <c r="F7" s="377"/>
      <c r="G7" s="378"/>
    </row>
    <row r="8" spans="1:7" ht="15.75" thickBot="1" x14ac:dyDescent="0.3"/>
    <row r="9" spans="1:7" s="113" customFormat="1" ht="13.5" thickBot="1" x14ac:dyDescent="0.25">
      <c r="A9" s="112"/>
      <c r="B9" s="113" t="s">
        <v>2</v>
      </c>
      <c r="C9" s="114"/>
      <c r="D9" s="115"/>
      <c r="E9" s="116" t="s">
        <v>3</v>
      </c>
      <c r="F9" s="117">
        <v>1</v>
      </c>
      <c r="G9" s="115"/>
    </row>
    <row r="10" spans="1:7" ht="15.75" thickBot="1" x14ac:dyDescent="0.3">
      <c r="B10" s="113"/>
      <c r="E10" s="116"/>
      <c r="F10" s="117"/>
    </row>
    <row r="11" spans="1:7" ht="15.75" thickBot="1" x14ac:dyDescent="0.3">
      <c r="B11" s="113"/>
      <c r="E11" s="116"/>
      <c r="F11" s="117"/>
    </row>
    <row r="12" spans="1:7" ht="15.75" thickBot="1" x14ac:dyDescent="0.3"/>
    <row r="13" spans="1:7" s="121" customFormat="1" ht="12.75" x14ac:dyDescent="0.2">
      <c r="A13" s="118" t="s">
        <v>4</v>
      </c>
      <c r="B13" s="119" t="s">
        <v>5</v>
      </c>
      <c r="C13" s="119" t="s">
        <v>6</v>
      </c>
      <c r="D13" s="120" t="s">
        <v>7</v>
      </c>
      <c r="E13" s="120" t="s">
        <v>8</v>
      </c>
      <c r="F13" s="120" t="s">
        <v>9</v>
      </c>
      <c r="G13" s="120" t="s">
        <v>10</v>
      </c>
    </row>
    <row r="14" spans="1:7" s="121" customFormat="1" ht="13.5" thickBot="1" x14ac:dyDescent="0.25">
      <c r="A14" s="122" t="s">
        <v>11</v>
      </c>
      <c r="B14" s="123"/>
      <c r="C14" s="123"/>
      <c r="D14" s="124"/>
      <c r="E14" s="124"/>
      <c r="F14" s="124"/>
      <c r="G14" s="124"/>
    </row>
    <row r="15" spans="1:7" s="121" customFormat="1" ht="13.5" thickBot="1" x14ac:dyDescent="0.25">
      <c r="A15" s="125"/>
      <c r="B15" s="126" t="s">
        <v>12</v>
      </c>
      <c r="C15" s="127"/>
      <c r="D15" s="128"/>
      <c r="E15" s="128"/>
      <c r="F15" s="128"/>
      <c r="G15" s="129"/>
    </row>
    <row r="16" spans="1:7" s="136" customFormat="1" ht="12.75" x14ac:dyDescent="0.2">
      <c r="A16" s="130"/>
      <c r="B16" s="131"/>
      <c r="C16" s="132"/>
      <c r="D16" s="133"/>
      <c r="E16" s="133"/>
      <c r="F16" s="134"/>
      <c r="G16" s="135"/>
    </row>
    <row r="17" spans="1:12" s="142" customFormat="1" x14ac:dyDescent="0.25">
      <c r="A17" s="137"/>
      <c r="B17" s="138"/>
      <c r="C17" s="139"/>
      <c r="D17" s="140"/>
      <c r="E17" s="140"/>
      <c r="F17" s="141"/>
      <c r="G17" s="97"/>
      <c r="I17" s="143"/>
      <c r="J17" s="144"/>
      <c r="K17" s="145"/>
      <c r="L17" s="145"/>
    </row>
    <row r="18" spans="1:12" x14ac:dyDescent="0.25">
      <c r="A18" s="146"/>
      <c r="B18" s="147"/>
      <c r="C18" s="148"/>
      <c r="D18" s="149"/>
      <c r="E18" s="149"/>
      <c r="F18" s="150"/>
      <c r="G18" s="151"/>
      <c r="I18" s="152"/>
    </row>
    <row r="19" spans="1:12" x14ac:dyDescent="0.25">
      <c r="A19" s="146"/>
      <c r="B19" s="153"/>
      <c r="C19" s="148"/>
      <c r="D19" s="154"/>
      <c r="E19" s="154"/>
      <c r="F19" s="150"/>
      <c r="G19" s="151"/>
      <c r="I19" s="152"/>
    </row>
    <row r="20" spans="1:12" ht="15.75" thickBot="1" x14ac:dyDescent="0.3">
      <c r="A20" s="155"/>
      <c r="B20" s="156"/>
      <c r="C20" s="157"/>
      <c r="D20" s="158"/>
      <c r="E20" s="158"/>
      <c r="F20" s="158"/>
      <c r="G20" s="159"/>
    </row>
    <row r="21" spans="1:12" ht="15.75" thickBot="1" x14ac:dyDescent="0.3">
      <c r="A21" s="160"/>
      <c r="B21" s="161" t="s">
        <v>13</v>
      </c>
      <c r="C21" s="162"/>
      <c r="D21" s="163"/>
      <c r="E21" s="163"/>
      <c r="F21" s="164" t="s">
        <v>14</v>
      </c>
      <c r="G21" s="117">
        <f>SUM(G16:G20)</f>
        <v>0</v>
      </c>
    </row>
    <row r="22" spans="1:12" ht="15.75" thickBot="1" x14ac:dyDescent="0.3">
      <c r="A22" s="160"/>
      <c r="B22" s="156"/>
      <c r="C22" s="165"/>
      <c r="D22" s="166"/>
      <c r="E22" s="166"/>
      <c r="F22" s="166"/>
      <c r="G22" s="167"/>
    </row>
    <row r="23" spans="1:12" ht="15.75" thickBot="1" x14ac:dyDescent="0.3">
      <c r="A23" s="168"/>
      <c r="B23" s="126" t="s">
        <v>15</v>
      </c>
      <c r="C23" s="165"/>
      <c r="D23" s="166"/>
      <c r="E23" s="166"/>
      <c r="F23" s="166"/>
      <c r="G23" s="167"/>
    </row>
    <row r="24" spans="1:12" s="174" customFormat="1" x14ac:dyDescent="0.25">
      <c r="A24" s="169"/>
      <c r="B24" s="170"/>
      <c r="C24" s="171"/>
      <c r="D24" s="172"/>
      <c r="E24" s="172"/>
      <c r="F24" s="172"/>
      <c r="G24" s="173"/>
    </row>
    <row r="25" spans="1:12" s="174" customFormat="1" x14ac:dyDescent="0.25">
      <c r="A25" s="175"/>
      <c r="B25" s="176"/>
      <c r="C25" s="177"/>
      <c r="D25" s="178"/>
      <c r="E25" s="178"/>
      <c r="F25" s="141"/>
      <c r="G25" s="97"/>
    </row>
    <row r="26" spans="1:12" s="174" customFormat="1" x14ac:dyDescent="0.25">
      <c r="A26" s="175"/>
      <c r="B26" s="176"/>
      <c r="C26" s="179"/>
      <c r="D26" s="180"/>
      <c r="E26" s="180"/>
      <c r="F26" s="141"/>
      <c r="G26" s="97"/>
    </row>
    <row r="27" spans="1:12" s="174" customFormat="1" x14ac:dyDescent="0.25">
      <c r="A27" s="175"/>
      <c r="B27" s="176"/>
      <c r="C27" s="179"/>
      <c r="D27" s="180"/>
      <c r="E27" s="180"/>
      <c r="F27" s="180"/>
      <c r="G27" s="97"/>
    </row>
    <row r="28" spans="1:12" s="174" customFormat="1" x14ac:dyDescent="0.25">
      <c r="A28" s="175"/>
      <c r="B28" s="176"/>
      <c r="C28" s="179"/>
      <c r="D28" s="180"/>
      <c r="E28" s="180"/>
      <c r="F28" s="141"/>
      <c r="G28" s="97"/>
    </row>
    <row r="29" spans="1:12" s="174" customFormat="1" x14ac:dyDescent="0.25">
      <c r="A29" s="175"/>
      <c r="B29" s="176"/>
      <c r="C29" s="179"/>
      <c r="D29" s="180"/>
      <c r="E29" s="180"/>
      <c r="F29" s="141"/>
      <c r="G29" s="97"/>
    </row>
    <row r="30" spans="1:12" x14ac:dyDescent="0.25">
      <c r="A30" s="146"/>
      <c r="B30" s="153"/>
      <c r="C30" s="157"/>
      <c r="D30" s="158"/>
      <c r="E30" s="158"/>
      <c r="F30" s="154"/>
      <c r="G30" s="159"/>
    </row>
    <row r="31" spans="1:12" ht="15.75" thickBot="1" x14ac:dyDescent="0.3">
      <c r="A31" s="155"/>
      <c r="B31" s="156"/>
      <c r="C31" s="181"/>
      <c r="D31" s="182"/>
      <c r="E31" s="182"/>
      <c r="F31" s="150"/>
      <c r="G31" s="183"/>
      <c r="I31" s="152"/>
    </row>
    <row r="32" spans="1:12" ht="15.75" thickBot="1" x14ac:dyDescent="0.3">
      <c r="A32" s="160"/>
      <c r="B32" s="161" t="s">
        <v>16</v>
      </c>
      <c r="C32" s="162"/>
      <c r="D32" s="163"/>
      <c r="E32" s="163"/>
      <c r="F32" s="164" t="s">
        <v>14</v>
      </c>
      <c r="G32" s="117">
        <f>SUM(G24:G31)</f>
        <v>0</v>
      </c>
    </row>
    <row r="33" spans="1:13" ht="15.75" thickBot="1" x14ac:dyDescent="0.3">
      <c r="A33" s="160"/>
      <c r="B33" s="156"/>
      <c r="C33" s="165"/>
      <c r="D33" s="166"/>
      <c r="E33" s="166"/>
      <c r="F33" s="166"/>
      <c r="G33" s="167"/>
    </row>
    <row r="34" spans="1:13" ht="15.75" thickBot="1" x14ac:dyDescent="0.3">
      <c r="A34" s="168"/>
      <c r="B34" s="126" t="s">
        <v>17</v>
      </c>
      <c r="C34" s="184"/>
      <c r="D34" s="185"/>
      <c r="E34" s="185"/>
      <c r="F34" s="185"/>
      <c r="G34" s="186"/>
    </row>
    <row r="35" spans="1:13" ht="246" customHeight="1" x14ac:dyDescent="0.25">
      <c r="A35" s="88" t="s">
        <v>44</v>
      </c>
      <c r="B35" s="89" t="s">
        <v>45</v>
      </c>
      <c r="C35" s="90" t="s">
        <v>24</v>
      </c>
      <c r="D35" s="92">
        <v>1</v>
      </c>
      <c r="E35" s="92">
        <v>12.9</v>
      </c>
      <c r="F35" s="93">
        <f>E35/$F$9</f>
        <v>12.9</v>
      </c>
      <c r="G35" s="94">
        <f>F35*D35</f>
        <v>12.9</v>
      </c>
      <c r="I35" s="187"/>
    </row>
    <row r="36" spans="1:13" ht="199.5" customHeight="1" x14ac:dyDescent="0.25">
      <c r="A36" s="88" t="s">
        <v>25</v>
      </c>
      <c r="B36" s="89" t="s">
        <v>26</v>
      </c>
      <c r="C36" s="90" t="s">
        <v>27</v>
      </c>
      <c r="D36" s="91">
        <f>1+0.5</f>
        <v>1.5</v>
      </c>
      <c r="E36" s="92">
        <v>2.1</v>
      </c>
      <c r="F36" s="93">
        <f>E36/$F$9</f>
        <v>2.1</v>
      </c>
      <c r="G36" s="94">
        <f>F36*D36</f>
        <v>3.1500000000000004</v>
      </c>
      <c r="I36" s="187"/>
    </row>
    <row r="37" spans="1:13" ht="39.75" customHeight="1" x14ac:dyDescent="0.25">
      <c r="A37" s="88" t="s">
        <v>46</v>
      </c>
      <c r="B37" s="89" t="s">
        <v>29</v>
      </c>
      <c r="C37" s="95" t="s">
        <v>30</v>
      </c>
      <c r="D37" s="96">
        <f>1/L37*2</f>
        <v>0.16</v>
      </c>
      <c r="E37" s="92">
        <v>70.040000000000006</v>
      </c>
      <c r="F37" s="93">
        <f>E37/$F$9</f>
        <v>70.040000000000006</v>
      </c>
      <c r="G37" s="97">
        <f>F37*D37</f>
        <v>11.2064</v>
      </c>
      <c r="I37" s="187"/>
      <c r="K37" s="84" t="s">
        <v>31</v>
      </c>
      <c r="L37" s="85">
        <f>100/8</f>
        <v>12.5</v>
      </c>
      <c r="M37" s="84" t="s">
        <v>32</v>
      </c>
    </row>
    <row r="38" spans="1:13" x14ac:dyDescent="0.25">
      <c r="A38" s="146"/>
      <c r="B38" s="146"/>
      <c r="C38" s="90"/>
      <c r="D38" s="154"/>
      <c r="E38" s="154"/>
      <c r="F38" s="141">
        <f t="shared" ref="F38:F46" si="0">D38/$F$9</f>
        <v>0</v>
      </c>
      <c r="G38" s="97">
        <f t="shared" ref="G38:G45" si="1">F38*E38</f>
        <v>0</v>
      </c>
      <c r="I38" s="152"/>
    </row>
    <row r="39" spans="1:13" x14ac:dyDescent="0.25">
      <c r="A39" s="146"/>
      <c r="B39" s="146"/>
      <c r="C39" s="90"/>
      <c r="D39" s="154"/>
      <c r="E39" s="154"/>
      <c r="F39" s="141">
        <f t="shared" si="0"/>
        <v>0</v>
      </c>
      <c r="G39" s="97">
        <f t="shared" si="1"/>
        <v>0</v>
      </c>
      <c r="I39" s="152"/>
    </row>
    <row r="40" spans="1:13" x14ac:dyDescent="0.25">
      <c r="A40" s="146"/>
      <c r="B40" s="146"/>
      <c r="C40" s="90"/>
      <c r="D40" s="154"/>
      <c r="E40" s="154"/>
      <c r="F40" s="141">
        <f t="shared" si="0"/>
        <v>0</v>
      </c>
      <c r="G40" s="97">
        <f t="shared" si="1"/>
        <v>0</v>
      </c>
      <c r="I40" s="152"/>
    </row>
    <row r="41" spans="1:13" x14ac:dyDescent="0.25">
      <c r="A41" s="146"/>
      <c r="B41" s="146"/>
      <c r="C41" s="90"/>
      <c r="D41" s="154"/>
      <c r="E41" s="154"/>
      <c r="F41" s="141">
        <f t="shared" si="0"/>
        <v>0</v>
      </c>
      <c r="G41" s="97">
        <f t="shared" si="1"/>
        <v>0</v>
      </c>
      <c r="I41" s="152"/>
    </row>
    <row r="42" spans="1:13" x14ac:dyDescent="0.25">
      <c r="A42" s="146"/>
      <c r="B42" s="146"/>
      <c r="C42" s="90"/>
      <c r="D42" s="154"/>
      <c r="E42" s="154"/>
      <c r="F42" s="141">
        <f t="shared" si="0"/>
        <v>0</v>
      </c>
      <c r="G42" s="97">
        <f t="shared" si="1"/>
        <v>0</v>
      </c>
      <c r="I42" s="152"/>
    </row>
    <row r="43" spans="1:13" x14ac:dyDescent="0.25">
      <c r="A43" s="146"/>
      <c r="B43" s="146"/>
      <c r="C43" s="90"/>
      <c r="D43" s="154"/>
      <c r="E43" s="154"/>
      <c r="F43" s="141">
        <f t="shared" si="0"/>
        <v>0</v>
      </c>
      <c r="G43" s="97">
        <f t="shared" si="1"/>
        <v>0</v>
      </c>
      <c r="I43" s="152"/>
    </row>
    <row r="44" spans="1:13" x14ac:dyDescent="0.25">
      <c r="A44" s="146"/>
      <c r="B44" s="146"/>
      <c r="C44" s="90"/>
      <c r="D44" s="154"/>
      <c r="E44" s="154"/>
      <c r="F44" s="141">
        <f t="shared" si="0"/>
        <v>0</v>
      </c>
      <c r="G44" s="97">
        <f t="shared" si="1"/>
        <v>0</v>
      </c>
      <c r="I44" s="152"/>
    </row>
    <row r="45" spans="1:13" x14ac:dyDescent="0.25">
      <c r="A45" s="146"/>
      <c r="B45" s="146"/>
      <c r="C45" s="90"/>
      <c r="D45" s="154"/>
      <c r="E45" s="154"/>
      <c r="F45" s="141">
        <f t="shared" si="0"/>
        <v>0</v>
      </c>
      <c r="G45" s="97">
        <f t="shared" si="1"/>
        <v>0</v>
      </c>
      <c r="I45" s="152"/>
    </row>
    <row r="46" spans="1:13" ht="15.75" thickBot="1" x14ac:dyDescent="0.3">
      <c r="A46" s="155"/>
      <c r="B46" s="188"/>
      <c r="C46" s="181"/>
      <c r="D46" s="182"/>
      <c r="E46" s="182"/>
      <c r="F46" s="141">
        <f t="shared" si="0"/>
        <v>0</v>
      </c>
      <c r="G46" s="183"/>
    </row>
    <row r="47" spans="1:13" ht="15.75" thickBot="1" x14ac:dyDescent="0.3">
      <c r="A47" s="160"/>
      <c r="B47" s="161" t="s">
        <v>33</v>
      </c>
      <c r="C47" s="162"/>
      <c r="D47" s="163"/>
      <c r="E47" s="163"/>
      <c r="F47" s="164" t="s">
        <v>14</v>
      </c>
      <c r="G47" s="117">
        <f>SUM(G35:G46)</f>
        <v>27.256399999999999</v>
      </c>
    </row>
    <row r="48" spans="1:13" ht="15.75" thickBot="1" x14ac:dyDescent="0.3">
      <c r="B48" s="189"/>
      <c r="C48" s="190"/>
      <c r="D48" s="191"/>
      <c r="E48" s="191"/>
      <c r="F48" s="192"/>
      <c r="G48" s="192"/>
    </row>
    <row r="49" spans="2:7" ht="15.75" thickBot="1" x14ac:dyDescent="0.3">
      <c r="B49" s="193"/>
      <c r="C49" s="193"/>
      <c r="D49" s="193"/>
      <c r="E49" s="193" t="s">
        <v>34</v>
      </c>
      <c r="F49" s="194" t="s">
        <v>35</v>
      </c>
      <c r="G49" s="117">
        <f>G47+G32+G21</f>
        <v>27.256399999999999</v>
      </c>
    </row>
  </sheetData>
  <mergeCells count="2">
    <mergeCell ref="A2:A3"/>
    <mergeCell ref="B2:G7"/>
  </mergeCells>
  <printOptions horizontalCentered="1"/>
  <pageMargins left="0" right="0" top="0.74803149606299213" bottom="0.74803149606299213" header="0.31496062992125984" footer="0.31496062992125984"/>
  <pageSetup paperSize="9" scale="61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7"/>
  <sheetViews>
    <sheetView view="pageBreakPreview" topLeftCell="A16" zoomScale="115" zoomScaleNormal="100" zoomScaleSheetLayoutView="115" workbookViewId="0">
      <selection activeCell="B41" sqref="B41"/>
    </sheetView>
  </sheetViews>
  <sheetFormatPr defaultRowHeight="15" x14ac:dyDescent="0.25"/>
  <cols>
    <col min="1" max="1" width="13.7109375" style="106" customWidth="1"/>
    <col min="2" max="2" width="42.7109375" style="110" customWidth="1"/>
    <col min="3" max="3" width="12.7109375" style="111" customWidth="1"/>
    <col min="4" max="7" width="12.7109375" style="109" customWidth="1"/>
    <col min="8" max="8" width="3.7109375" style="110" customWidth="1"/>
    <col min="9" max="10" width="9.140625" style="110"/>
    <col min="11" max="11" width="11.7109375" style="110" customWidth="1"/>
    <col min="12" max="256" width="9.140625" style="110"/>
    <col min="257" max="257" width="13.7109375" style="110" customWidth="1"/>
    <col min="258" max="258" width="42.7109375" style="110" customWidth="1"/>
    <col min="259" max="260" width="8.7109375" style="110" customWidth="1"/>
    <col min="261" max="261" width="11.140625" style="110" customWidth="1"/>
    <col min="262" max="262" width="11.85546875" style="110" bestFit="1" customWidth="1"/>
    <col min="263" max="263" width="11.28515625" style="110" bestFit="1" customWidth="1"/>
    <col min="264" max="264" width="3.7109375" style="110" customWidth="1"/>
    <col min="265" max="512" width="9.140625" style="110"/>
    <col min="513" max="513" width="13.7109375" style="110" customWidth="1"/>
    <col min="514" max="514" width="42.7109375" style="110" customWidth="1"/>
    <col min="515" max="516" width="8.7109375" style="110" customWidth="1"/>
    <col min="517" max="517" width="11.140625" style="110" customWidth="1"/>
    <col min="518" max="518" width="11.85546875" style="110" bestFit="1" customWidth="1"/>
    <col min="519" max="519" width="11.28515625" style="110" bestFit="1" customWidth="1"/>
    <col min="520" max="520" width="3.7109375" style="110" customWidth="1"/>
    <col min="521" max="768" width="9.140625" style="110"/>
    <col min="769" max="769" width="13.7109375" style="110" customWidth="1"/>
    <col min="770" max="770" width="42.7109375" style="110" customWidth="1"/>
    <col min="771" max="772" width="8.7109375" style="110" customWidth="1"/>
    <col min="773" max="773" width="11.140625" style="110" customWidth="1"/>
    <col min="774" max="774" width="11.85546875" style="110" bestFit="1" customWidth="1"/>
    <col min="775" max="775" width="11.28515625" style="110" bestFit="1" customWidth="1"/>
    <col min="776" max="776" width="3.7109375" style="110" customWidth="1"/>
    <col min="777" max="1024" width="9.140625" style="110"/>
    <col min="1025" max="1025" width="13.7109375" style="110" customWidth="1"/>
    <col min="1026" max="1026" width="42.7109375" style="110" customWidth="1"/>
    <col min="1027" max="1028" width="8.7109375" style="110" customWidth="1"/>
    <col min="1029" max="1029" width="11.140625" style="110" customWidth="1"/>
    <col min="1030" max="1030" width="11.85546875" style="110" bestFit="1" customWidth="1"/>
    <col min="1031" max="1031" width="11.28515625" style="110" bestFit="1" customWidth="1"/>
    <col min="1032" max="1032" width="3.7109375" style="110" customWidth="1"/>
    <col min="1033" max="1280" width="9.140625" style="110"/>
    <col min="1281" max="1281" width="13.7109375" style="110" customWidth="1"/>
    <col min="1282" max="1282" width="42.7109375" style="110" customWidth="1"/>
    <col min="1283" max="1284" width="8.7109375" style="110" customWidth="1"/>
    <col min="1285" max="1285" width="11.140625" style="110" customWidth="1"/>
    <col min="1286" max="1286" width="11.85546875" style="110" bestFit="1" customWidth="1"/>
    <col min="1287" max="1287" width="11.28515625" style="110" bestFit="1" customWidth="1"/>
    <col min="1288" max="1288" width="3.7109375" style="110" customWidth="1"/>
    <col min="1289" max="1536" width="9.140625" style="110"/>
    <col min="1537" max="1537" width="13.7109375" style="110" customWidth="1"/>
    <col min="1538" max="1538" width="42.7109375" style="110" customWidth="1"/>
    <col min="1539" max="1540" width="8.7109375" style="110" customWidth="1"/>
    <col min="1541" max="1541" width="11.140625" style="110" customWidth="1"/>
    <col min="1542" max="1542" width="11.85546875" style="110" bestFit="1" customWidth="1"/>
    <col min="1543" max="1543" width="11.28515625" style="110" bestFit="1" customWidth="1"/>
    <col min="1544" max="1544" width="3.7109375" style="110" customWidth="1"/>
    <col min="1545" max="1792" width="9.140625" style="110"/>
    <col min="1793" max="1793" width="13.7109375" style="110" customWidth="1"/>
    <col min="1794" max="1794" width="42.7109375" style="110" customWidth="1"/>
    <col min="1795" max="1796" width="8.7109375" style="110" customWidth="1"/>
    <col min="1797" max="1797" width="11.140625" style="110" customWidth="1"/>
    <col min="1798" max="1798" width="11.85546875" style="110" bestFit="1" customWidth="1"/>
    <col min="1799" max="1799" width="11.28515625" style="110" bestFit="1" customWidth="1"/>
    <col min="1800" max="1800" width="3.7109375" style="110" customWidth="1"/>
    <col min="1801" max="2048" width="9.140625" style="110"/>
    <col min="2049" max="2049" width="13.7109375" style="110" customWidth="1"/>
    <col min="2050" max="2050" width="42.7109375" style="110" customWidth="1"/>
    <col min="2051" max="2052" width="8.7109375" style="110" customWidth="1"/>
    <col min="2053" max="2053" width="11.140625" style="110" customWidth="1"/>
    <col min="2054" max="2054" width="11.85546875" style="110" bestFit="1" customWidth="1"/>
    <col min="2055" max="2055" width="11.28515625" style="110" bestFit="1" customWidth="1"/>
    <col min="2056" max="2056" width="3.7109375" style="110" customWidth="1"/>
    <col min="2057" max="2304" width="9.140625" style="110"/>
    <col min="2305" max="2305" width="13.7109375" style="110" customWidth="1"/>
    <col min="2306" max="2306" width="42.7109375" style="110" customWidth="1"/>
    <col min="2307" max="2308" width="8.7109375" style="110" customWidth="1"/>
    <col min="2309" max="2309" width="11.140625" style="110" customWidth="1"/>
    <col min="2310" max="2310" width="11.85546875" style="110" bestFit="1" customWidth="1"/>
    <col min="2311" max="2311" width="11.28515625" style="110" bestFit="1" customWidth="1"/>
    <col min="2312" max="2312" width="3.7109375" style="110" customWidth="1"/>
    <col min="2313" max="2560" width="9.140625" style="110"/>
    <col min="2561" max="2561" width="13.7109375" style="110" customWidth="1"/>
    <col min="2562" max="2562" width="42.7109375" style="110" customWidth="1"/>
    <col min="2563" max="2564" width="8.7109375" style="110" customWidth="1"/>
    <col min="2565" max="2565" width="11.140625" style="110" customWidth="1"/>
    <col min="2566" max="2566" width="11.85546875" style="110" bestFit="1" customWidth="1"/>
    <col min="2567" max="2567" width="11.28515625" style="110" bestFit="1" customWidth="1"/>
    <col min="2568" max="2568" width="3.7109375" style="110" customWidth="1"/>
    <col min="2569" max="2816" width="9.140625" style="110"/>
    <col min="2817" max="2817" width="13.7109375" style="110" customWidth="1"/>
    <col min="2818" max="2818" width="42.7109375" style="110" customWidth="1"/>
    <col min="2819" max="2820" width="8.7109375" style="110" customWidth="1"/>
    <col min="2821" max="2821" width="11.140625" style="110" customWidth="1"/>
    <col min="2822" max="2822" width="11.85546875" style="110" bestFit="1" customWidth="1"/>
    <col min="2823" max="2823" width="11.28515625" style="110" bestFit="1" customWidth="1"/>
    <col min="2824" max="2824" width="3.7109375" style="110" customWidth="1"/>
    <col min="2825" max="3072" width="9.140625" style="110"/>
    <col min="3073" max="3073" width="13.7109375" style="110" customWidth="1"/>
    <col min="3074" max="3074" width="42.7109375" style="110" customWidth="1"/>
    <col min="3075" max="3076" width="8.7109375" style="110" customWidth="1"/>
    <col min="3077" max="3077" width="11.140625" style="110" customWidth="1"/>
    <col min="3078" max="3078" width="11.85546875" style="110" bestFit="1" customWidth="1"/>
    <col min="3079" max="3079" width="11.28515625" style="110" bestFit="1" customWidth="1"/>
    <col min="3080" max="3080" width="3.7109375" style="110" customWidth="1"/>
    <col min="3081" max="3328" width="9.140625" style="110"/>
    <col min="3329" max="3329" width="13.7109375" style="110" customWidth="1"/>
    <col min="3330" max="3330" width="42.7109375" style="110" customWidth="1"/>
    <col min="3331" max="3332" width="8.7109375" style="110" customWidth="1"/>
    <col min="3333" max="3333" width="11.140625" style="110" customWidth="1"/>
    <col min="3334" max="3334" width="11.85546875" style="110" bestFit="1" customWidth="1"/>
    <col min="3335" max="3335" width="11.28515625" style="110" bestFit="1" customWidth="1"/>
    <col min="3336" max="3336" width="3.7109375" style="110" customWidth="1"/>
    <col min="3337" max="3584" width="9.140625" style="110"/>
    <col min="3585" max="3585" width="13.7109375" style="110" customWidth="1"/>
    <col min="3586" max="3586" width="42.7109375" style="110" customWidth="1"/>
    <col min="3587" max="3588" width="8.7109375" style="110" customWidth="1"/>
    <col min="3589" max="3589" width="11.140625" style="110" customWidth="1"/>
    <col min="3590" max="3590" width="11.85546875" style="110" bestFit="1" customWidth="1"/>
    <col min="3591" max="3591" width="11.28515625" style="110" bestFit="1" customWidth="1"/>
    <col min="3592" max="3592" width="3.7109375" style="110" customWidth="1"/>
    <col min="3593" max="3840" width="9.140625" style="110"/>
    <col min="3841" max="3841" width="13.7109375" style="110" customWidth="1"/>
    <col min="3842" max="3842" width="42.7109375" style="110" customWidth="1"/>
    <col min="3843" max="3844" width="8.7109375" style="110" customWidth="1"/>
    <col min="3845" max="3845" width="11.140625" style="110" customWidth="1"/>
    <col min="3846" max="3846" width="11.85546875" style="110" bestFit="1" customWidth="1"/>
    <col min="3847" max="3847" width="11.28515625" style="110" bestFit="1" customWidth="1"/>
    <col min="3848" max="3848" width="3.7109375" style="110" customWidth="1"/>
    <col min="3849" max="4096" width="9.140625" style="110"/>
    <col min="4097" max="4097" width="13.7109375" style="110" customWidth="1"/>
    <col min="4098" max="4098" width="42.7109375" style="110" customWidth="1"/>
    <col min="4099" max="4100" width="8.7109375" style="110" customWidth="1"/>
    <col min="4101" max="4101" width="11.140625" style="110" customWidth="1"/>
    <col min="4102" max="4102" width="11.85546875" style="110" bestFit="1" customWidth="1"/>
    <col min="4103" max="4103" width="11.28515625" style="110" bestFit="1" customWidth="1"/>
    <col min="4104" max="4104" width="3.7109375" style="110" customWidth="1"/>
    <col min="4105" max="4352" width="9.140625" style="110"/>
    <col min="4353" max="4353" width="13.7109375" style="110" customWidth="1"/>
    <col min="4354" max="4354" width="42.7109375" style="110" customWidth="1"/>
    <col min="4355" max="4356" width="8.7109375" style="110" customWidth="1"/>
    <col min="4357" max="4357" width="11.140625" style="110" customWidth="1"/>
    <col min="4358" max="4358" width="11.85546875" style="110" bestFit="1" customWidth="1"/>
    <col min="4359" max="4359" width="11.28515625" style="110" bestFit="1" customWidth="1"/>
    <col min="4360" max="4360" width="3.7109375" style="110" customWidth="1"/>
    <col min="4361" max="4608" width="9.140625" style="110"/>
    <col min="4609" max="4609" width="13.7109375" style="110" customWidth="1"/>
    <col min="4610" max="4610" width="42.7109375" style="110" customWidth="1"/>
    <col min="4611" max="4612" width="8.7109375" style="110" customWidth="1"/>
    <col min="4613" max="4613" width="11.140625" style="110" customWidth="1"/>
    <col min="4614" max="4614" width="11.85546875" style="110" bestFit="1" customWidth="1"/>
    <col min="4615" max="4615" width="11.28515625" style="110" bestFit="1" customWidth="1"/>
    <col min="4616" max="4616" width="3.7109375" style="110" customWidth="1"/>
    <col min="4617" max="4864" width="9.140625" style="110"/>
    <col min="4865" max="4865" width="13.7109375" style="110" customWidth="1"/>
    <col min="4866" max="4866" width="42.7109375" style="110" customWidth="1"/>
    <col min="4867" max="4868" width="8.7109375" style="110" customWidth="1"/>
    <col min="4869" max="4869" width="11.140625" style="110" customWidth="1"/>
    <col min="4870" max="4870" width="11.85546875" style="110" bestFit="1" customWidth="1"/>
    <col min="4871" max="4871" width="11.28515625" style="110" bestFit="1" customWidth="1"/>
    <col min="4872" max="4872" width="3.7109375" style="110" customWidth="1"/>
    <col min="4873" max="5120" width="9.140625" style="110"/>
    <col min="5121" max="5121" width="13.7109375" style="110" customWidth="1"/>
    <col min="5122" max="5122" width="42.7109375" style="110" customWidth="1"/>
    <col min="5123" max="5124" width="8.7109375" style="110" customWidth="1"/>
    <col min="5125" max="5125" width="11.140625" style="110" customWidth="1"/>
    <col min="5126" max="5126" width="11.85546875" style="110" bestFit="1" customWidth="1"/>
    <col min="5127" max="5127" width="11.28515625" style="110" bestFit="1" customWidth="1"/>
    <col min="5128" max="5128" width="3.7109375" style="110" customWidth="1"/>
    <col min="5129" max="5376" width="9.140625" style="110"/>
    <col min="5377" max="5377" width="13.7109375" style="110" customWidth="1"/>
    <col min="5378" max="5378" width="42.7109375" style="110" customWidth="1"/>
    <col min="5379" max="5380" width="8.7109375" style="110" customWidth="1"/>
    <col min="5381" max="5381" width="11.140625" style="110" customWidth="1"/>
    <col min="5382" max="5382" width="11.85546875" style="110" bestFit="1" customWidth="1"/>
    <col min="5383" max="5383" width="11.28515625" style="110" bestFit="1" customWidth="1"/>
    <col min="5384" max="5384" width="3.7109375" style="110" customWidth="1"/>
    <col min="5385" max="5632" width="9.140625" style="110"/>
    <col min="5633" max="5633" width="13.7109375" style="110" customWidth="1"/>
    <col min="5634" max="5634" width="42.7109375" style="110" customWidth="1"/>
    <col min="5635" max="5636" width="8.7109375" style="110" customWidth="1"/>
    <col min="5637" max="5637" width="11.140625" style="110" customWidth="1"/>
    <col min="5638" max="5638" width="11.85546875" style="110" bestFit="1" customWidth="1"/>
    <col min="5639" max="5639" width="11.28515625" style="110" bestFit="1" customWidth="1"/>
    <col min="5640" max="5640" width="3.7109375" style="110" customWidth="1"/>
    <col min="5641" max="5888" width="9.140625" style="110"/>
    <col min="5889" max="5889" width="13.7109375" style="110" customWidth="1"/>
    <col min="5890" max="5890" width="42.7109375" style="110" customWidth="1"/>
    <col min="5891" max="5892" width="8.7109375" style="110" customWidth="1"/>
    <col min="5893" max="5893" width="11.140625" style="110" customWidth="1"/>
    <col min="5894" max="5894" width="11.85546875" style="110" bestFit="1" customWidth="1"/>
    <col min="5895" max="5895" width="11.28515625" style="110" bestFit="1" customWidth="1"/>
    <col min="5896" max="5896" width="3.7109375" style="110" customWidth="1"/>
    <col min="5897" max="6144" width="9.140625" style="110"/>
    <col min="6145" max="6145" width="13.7109375" style="110" customWidth="1"/>
    <col min="6146" max="6146" width="42.7109375" style="110" customWidth="1"/>
    <col min="6147" max="6148" width="8.7109375" style="110" customWidth="1"/>
    <col min="6149" max="6149" width="11.140625" style="110" customWidth="1"/>
    <col min="6150" max="6150" width="11.85546875" style="110" bestFit="1" customWidth="1"/>
    <col min="6151" max="6151" width="11.28515625" style="110" bestFit="1" customWidth="1"/>
    <col min="6152" max="6152" width="3.7109375" style="110" customWidth="1"/>
    <col min="6153" max="6400" width="9.140625" style="110"/>
    <col min="6401" max="6401" width="13.7109375" style="110" customWidth="1"/>
    <col min="6402" max="6402" width="42.7109375" style="110" customWidth="1"/>
    <col min="6403" max="6404" width="8.7109375" style="110" customWidth="1"/>
    <col min="6405" max="6405" width="11.140625" style="110" customWidth="1"/>
    <col min="6406" max="6406" width="11.85546875" style="110" bestFit="1" customWidth="1"/>
    <col min="6407" max="6407" width="11.28515625" style="110" bestFit="1" customWidth="1"/>
    <col min="6408" max="6408" width="3.7109375" style="110" customWidth="1"/>
    <col min="6409" max="6656" width="9.140625" style="110"/>
    <col min="6657" max="6657" width="13.7109375" style="110" customWidth="1"/>
    <col min="6658" max="6658" width="42.7109375" style="110" customWidth="1"/>
    <col min="6659" max="6660" width="8.7109375" style="110" customWidth="1"/>
    <col min="6661" max="6661" width="11.140625" style="110" customWidth="1"/>
    <col min="6662" max="6662" width="11.85546875" style="110" bestFit="1" customWidth="1"/>
    <col min="6663" max="6663" width="11.28515625" style="110" bestFit="1" customWidth="1"/>
    <col min="6664" max="6664" width="3.7109375" style="110" customWidth="1"/>
    <col min="6665" max="6912" width="9.140625" style="110"/>
    <col min="6913" max="6913" width="13.7109375" style="110" customWidth="1"/>
    <col min="6914" max="6914" width="42.7109375" style="110" customWidth="1"/>
    <col min="6915" max="6916" width="8.7109375" style="110" customWidth="1"/>
    <col min="6917" max="6917" width="11.140625" style="110" customWidth="1"/>
    <col min="6918" max="6918" width="11.85546875" style="110" bestFit="1" customWidth="1"/>
    <col min="6919" max="6919" width="11.28515625" style="110" bestFit="1" customWidth="1"/>
    <col min="6920" max="6920" width="3.7109375" style="110" customWidth="1"/>
    <col min="6921" max="7168" width="9.140625" style="110"/>
    <col min="7169" max="7169" width="13.7109375" style="110" customWidth="1"/>
    <col min="7170" max="7170" width="42.7109375" style="110" customWidth="1"/>
    <col min="7171" max="7172" width="8.7109375" style="110" customWidth="1"/>
    <col min="7173" max="7173" width="11.140625" style="110" customWidth="1"/>
    <col min="7174" max="7174" width="11.85546875" style="110" bestFit="1" customWidth="1"/>
    <col min="7175" max="7175" width="11.28515625" style="110" bestFit="1" customWidth="1"/>
    <col min="7176" max="7176" width="3.7109375" style="110" customWidth="1"/>
    <col min="7177" max="7424" width="9.140625" style="110"/>
    <col min="7425" max="7425" width="13.7109375" style="110" customWidth="1"/>
    <col min="7426" max="7426" width="42.7109375" style="110" customWidth="1"/>
    <col min="7427" max="7428" width="8.7109375" style="110" customWidth="1"/>
    <col min="7429" max="7429" width="11.140625" style="110" customWidth="1"/>
    <col min="7430" max="7430" width="11.85546875" style="110" bestFit="1" customWidth="1"/>
    <col min="7431" max="7431" width="11.28515625" style="110" bestFit="1" customWidth="1"/>
    <col min="7432" max="7432" width="3.7109375" style="110" customWidth="1"/>
    <col min="7433" max="7680" width="9.140625" style="110"/>
    <col min="7681" max="7681" width="13.7109375" style="110" customWidth="1"/>
    <col min="7682" max="7682" width="42.7109375" style="110" customWidth="1"/>
    <col min="7683" max="7684" width="8.7109375" style="110" customWidth="1"/>
    <col min="7685" max="7685" width="11.140625" style="110" customWidth="1"/>
    <col min="7686" max="7686" width="11.85546875" style="110" bestFit="1" customWidth="1"/>
    <col min="7687" max="7687" width="11.28515625" style="110" bestFit="1" customWidth="1"/>
    <col min="7688" max="7688" width="3.7109375" style="110" customWidth="1"/>
    <col min="7689" max="7936" width="9.140625" style="110"/>
    <col min="7937" max="7937" width="13.7109375" style="110" customWidth="1"/>
    <col min="7938" max="7938" width="42.7109375" style="110" customWidth="1"/>
    <col min="7939" max="7940" width="8.7109375" style="110" customWidth="1"/>
    <col min="7941" max="7941" width="11.140625" style="110" customWidth="1"/>
    <col min="7942" max="7942" width="11.85546875" style="110" bestFit="1" customWidth="1"/>
    <col min="7943" max="7943" width="11.28515625" style="110" bestFit="1" customWidth="1"/>
    <col min="7944" max="7944" width="3.7109375" style="110" customWidth="1"/>
    <col min="7945" max="8192" width="9.140625" style="110"/>
    <col min="8193" max="8193" width="13.7109375" style="110" customWidth="1"/>
    <col min="8194" max="8194" width="42.7109375" style="110" customWidth="1"/>
    <col min="8195" max="8196" width="8.7109375" style="110" customWidth="1"/>
    <col min="8197" max="8197" width="11.140625" style="110" customWidth="1"/>
    <col min="8198" max="8198" width="11.85546875" style="110" bestFit="1" customWidth="1"/>
    <col min="8199" max="8199" width="11.28515625" style="110" bestFit="1" customWidth="1"/>
    <col min="8200" max="8200" width="3.7109375" style="110" customWidth="1"/>
    <col min="8201" max="8448" width="9.140625" style="110"/>
    <col min="8449" max="8449" width="13.7109375" style="110" customWidth="1"/>
    <col min="8450" max="8450" width="42.7109375" style="110" customWidth="1"/>
    <col min="8451" max="8452" width="8.7109375" style="110" customWidth="1"/>
    <col min="8453" max="8453" width="11.140625" style="110" customWidth="1"/>
    <col min="8454" max="8454" width="11.85546875" style="110" bestFit="1" customWidth="1"/>
    <col min="8455" max="8455" width="11.28515625" style="110" bestFit="1" customWidth="1"/>
    <col min="8456" max="8456" width="3.7109375" style="110" customWidth="1"/>
    <col min="8457" max="8704" width="9.140625" style="110"/>
    <col min="8705" max="8705" width="13.7109375" style="110" customWidth="1"/>
    <col min="8706" max="8706" width="42.7109375" style="110" customWidth="1"/>
    <col min="8707" max="8708" width="8.7109375" style="110" customWidth="1"/>
    <col min="8709" max="8709" width="11.140625" style="110" customWidth="1"/>
    <col min="8710" max="8710" width="11.85546875" style="110" bestFit="1" customWidth="1"/>
    <col min="8711" max="8711" width="11.28515625" style="110" bestFit="1" customWidth="1"/>
    <col min="8712" max="8712" width="3.7109375" style="110" customWidth="1"/>
    <col min="8713" max="8960" width="9.140625" style="110"/>
    <col min="8961" max="8961" width="13.7109375" style="110" customWidth="1"/>
    <col min="8962" max="8962" width="42.7109375" style="110" customWidth="1"/>
    <col min="8963" max="8964" width="8.7109375" style="110" customWidth="1"/>
    <col min="8965" max="8965" width="11.140625" style="110" customWidth="1"/>
    <col min="8966" max="8966" width="11.85546875" style="110" bestFit="1" customWidth="1"/>
    <col min="8967" max="8967" width="11.28515625" style="110" bestFit="1" customWidth="1"/>
    <col min="8968" max="8968" width="3.7109375" style="110" customWidth="1"/>
    <col min="8969" max="9216" width="9.140625" style="110"/>
    <col min="9217" max="9217" width="13.7109375" style="110" customWidth="1"/>
    <col min="9218" max="9218" width="42.7109375" style="110" customWidth="1"/>
    <col min="9219" max="9220" width="8.7109375" style="110" customWidth="1"/>
    <col min="9221" max="9221" width="11.140625" style="110" customWidth="1"/>
    <col min="9222" max="9222" width="11.85546875" style="110" bestFit="1" customWidth="1"/>
    <col min="9223" max="9223" width="11.28515625" style="110" bestFit="1" customWidth="1"/>
    <col min="9224" max="9224" width="3.7109375" style="110" customWidth="1"/>
    <col min="9225" max="9472" width="9.140625" style="110"/>
    <col min="9473" max="9473" width="13.7109375" style="110" customWidth="1"/>
    <col min="9474" max="9474" width="42.7109375" style="110" customWidth="1"/>
    <col min="9475" max="9476" width="8.7109375" style="110" customWidth="1"/>
    <col min="9477" max="9477" width="11.140625" style="110" customWidth="1"/>
    <col min="9478" max="9478" width="11.85546875" style="110" bestFit="1" customWidth="1"/>
    <col min="9479" max="9479" width="11.28515625" style="110" bestFit="1" customWidth="1"/>
    <col min="9480" max="9480" width="3.7109375" style="110" customWidth="1"/>
    <col min="9481" max="9728" width="9.140625" style="110"/>
    <col min="9729" max="9729" width="13.7109375" style="110" customWidth="1"/>
    <col min="9730" max="9730" width="42.7109375" style="110" customWidth="1"/>
    <col min="9731" max="9732" width="8.7109375" style="110" customWidth="1"/>
    <col min="9733" max="9733" width="11.140625" style="110" customWidth="1"/>
    <col min="9734" max="9734" width="11.85546875" style="110" bestFit="1" customWidth="1"/>
    <col min="9735" max="9735" width="11.28515625" style="110" bestFit="1" customWidth="1"/>
    <col min="9736" max="9736" width="3.7109375" style="110" customWidth="1"/>
    <col min="9737" max="9984" width="9.140625" style="110"/>
    <col min="9985" max="9985" width="13.7109375" style="110" customWidth="1"/>
    <col min="9986" max="9986" width="42.7109375" style="110" customWidth="1"/>
    <col min="9987" max="9988" width="8.7109375" style="110" customWidth="1"/>
    <col min="9989" max="9989" width="11.140625" style="110" customWidth="1"/>
    <col min="9990" max="9990" width="11.85546875" style="110" bestFit="1" customWidth="1"/>
    <col min="9991" max="9991" width="11.28515625" style="110" bestFit="1" customWidth="1"/>
    <col min="9992" max="9992" width="3.7109375" style="110" customWidth="1"/>
    <col min="9993" max="10240" width="9.140625" style="110"/>
    <col min="10241" max="10241" width="13.7109375" style="110" customWidth="1"/>
    <col min="10242" max="10242" width="42.7109375" style="110" customWidth="1"/>
    <col min="10243" max="10244" width="8.7109375" style="110" customWidth="1"/>
    <col min="10245" max="10245" width="11.140625" style="110" customWidth="1"/>
    <col min="10246" max="10246" width="11.85546875" style="110" bestFit="1" customWidth="1"/>
    <col min="10247" max="10247" width="11.28515625" style="110" bestFit="1" customWidth="1"/>
    <col min="10248" max="10248" width="3.7109375" style="110" customWidth="1"/>
    <col min="10249" max="10496" width="9.140625" style="110"/>
    <col min="10497" max="10497" width="13.7109375" style="110" customWidth="1"/>
    <col min="10498" max="10498" width="42.7109375" style="110" customWidth="1"/>
    <col min="10499" max="10500" width="8.7109375" style="110" customWidth="1"/>
    <col min="10501" max="10501" width="11.140625" style="110" customWidth="1"/>
    <col min="10502" max="10502" width="11.85546875" style="110" bestFit="1" customWidth="1"/>
    <col min="10503" max="10503" width="11.28515625" style="110" bestFit="1" customWidth="1"/>
    <col min="10504" max="10504" width="3.7109375" style="110" customWidth="1"/>
    <col min="10505" max="10752" width="9.140625" style="110"/>
    <col min="10753" max="10753" width="13.7109375" style="110" customWidth="1"/>
    <col min="10754" max="10754" width="42.7109375" style="110" customWidth="1"/>
    <col min="10755" max="10756" width="8.7109375" style="110" customWidth="1"/>
    <col min="10757" max="10757" width="11.140625" style="110" customWidth="1"/>
    <col min="10758" max="10758" width="11.85546875" style="110" bestFit="1" customWidth="1"/>
    <col min="10759" max="10759" width="11.28515625" style="110" bestFit="1" customWidth="1"/>
    <col min="10760" max="10760" width="3.7109375" style="110" customWidth="1"/>
    <col min="10761" max="11008" width="9.140625" style="110"/>
    <col min="11009" max="11009" width="13.7109375" style="110" customWidth="1"/>
    <col min="11010" max="11010" width="42.7109375" style="110" customWidth="1"/>
    <col min="11011" max="11012" width="8.7109375" style="110" customWidth="1"/>
    <col min="11013" max="11013" width="11.140625" style="110" customWidth="1"/>
    <col min="11014" max="11014" width="11.85546875" style="110" bestFit="1" customWidth="1"/>
    <col min="11015" max="11015" width="11.28515625" style="110" bestFit="1" customWidth="1"/>
    <col min="11016" max="11016" width="3.7109375" style="110" customWidth="1"/>
    <col min="11017" max="11264" width="9.140625" style="110"/>
    <col min="11265" max="11265" width="13.7109375" style="110" customWidth="1"/>
    <col min="11266" max="11266" width="42.7109375" style="110" customWidth="1"/>
    <col min="11267" max="11268" width="8.7109375" style="110" customWidth="1"/>
    <col min="11269" max="11269" width="11.140625" style="110" customWidth="1"/>
    <col min="11270" max="11270" width="11.85546875" style="110" bestFit="1" customWidth="1"/>
    <col min="11271" max="11271" width="11.28515625" style="110" bestFit="1" customWidth="1"/>
    <col min="11272" max="11272" width="3.7109375" style="110" customWidth="1"/>
    <col min="11273" max="11520" width="9.140625" style="110"/>
    <col min="11521" max="11521" width="13.7109375" style="110" customWidth="1"/>
    <col min="11522" max="11522" width="42.7109375" style="110" customWidth="1"/>
    <col min="11523" max="11524" width="8.7109375" style="110" customWidth="1"/>
    <col min="11525" max="11525" width="11.140625" style="110" customWidth="1"/>
    <col min="11526" max="11526" width="11.85546875" style="110" bestFit="1" customWidth="1"/>
    <col min="11527" max="11527" width="11.28515625" style="110" bestFit="1" customWidth="1"/>
    <col min="11528" max="11528" width="3.7109375" style="110" customWidth="1"/>
    <col min="11529" max="11776" width="9.140625" style="110"/>
    <col min="11777" max="11777" width="13.7109375" style="110" customWidth="1"/>
    <col min="11778" max="11778" width="42.7109375" style="110" customWidth="1"/>
    <col min="11779" max="11780" width="8.7109375" style="110" customWidth="1"/>
    <col min="11781" max="11781" width="11.140625" style="110" customWidth="1"/>
    <col min="11782" max="11782" width="11.85546875" style="110" bestFit="1" customWidth="1"/>
    <col min="11783" max="11783" width="11.28515625" style="110" bestFit="1" customWidth="1"/>
    <col min="11784" max="11784" width="3.7109375" style="110" customWidth="1"/>
    <col min="11785" max="12032" width="9.140625" style="110"/>
    <col min="12033" max="12033" width="13.7109375" style="110" customWidth="1"/>
    <col min="12034" max="12034" width="42.7109375" style="110" customWidth="1"/>
    <col min="12035" max="12036" width="8.7109375" style="110" customWidth="1"/>
    <col min="12037" max="12037" width="11.140625" style="110" customWidth="1"/>
    <col min="12038" max="12038" width="11.85546875" style="110" bestFit="1" customWidth="1"/>
    <col min="12039" max="12039" width="11.28515625" style="110" bestFit="1" customWidth="1"/>
    <col min="12040" max="12040" width="3.7109375" style="110" customWidth="1"/>
    <col min="12041" max="12288" width="9.140625" style="110"/>
    <col min="12289" max="12289" width="13.7109375" style="110" customWidth="1"/>
    <col min="12290" max="12290" width="42.7109375" style="110" customWidth="1"/>
    <col min="12291" max="12292" width="8.7109375" style="110" customWidth="1"/>
    <col min="12293" max="12293" width="11.140625" style="110" customWidth="1"/>
    <col min="12294" max="12294" width="11.85546875" style="110" bestFit="1" customWidth="1"/>
    <col min="12295" max="12295" width="11.28515625" style="110" bestFit="1" customWidth="1"/>
    <col min="12296" max="12296" width="3.7109375" style="110" customWidth="1"/>
    <col min="12297" max="12544" width="9.140625" style="110"/>
    <col min="12545" max="12545" width="13.7109375" style="110" customWidth="1"/>
    <col min="12546" max="12546" width="42.7109375" style="110" customWidth="1"/>
    <col min="12547" max="12548" width="8.7109375" style="110" customWidth="1"/>
    <col min="12549" max="12549" width="11.140625" style="110" customWidth="1"/>
    <col min="12550" max="12550" width="11.85546875" style="110" bestFit="1" customWidth="1"/>
    <col min="12551" max="12551" width="11.28515625" style="110" bestFit="1" customWidth="1"/>
    <col min="12552" max="12552" width="3.7109375" style="110" customWidth="1"/>
    <col min="12553" max="12800" width="9.140625" style="110"/>
    <col min="12801" max="12801" width="13.7109375" style="110" customWidth="1"/>
    <col min="12802" max="12802" width="42.7109375" style="110" customWidth="1"/>
    <col min="12803" max="12804" width="8.7109375" style="110" customWidth="1"/>
    <col min="12805" max="12805" width="11.140625" style="110" customWidth="1"/>
    <col min="12806" max="12806" width="11.85546875" style="110" bestFit="1" customWidth="1"/>
    <col min="12807" max="12807" width="11.28515625" style="110" bestFit="1" customWidth="1"/>
    <col min="12808" max="12808" width="3.7109375" style="110" customWidth="1"/>
    <col min="12809" max="13056" width="9.140625" style="110"/>
    <col min="13057" max="13057" width="13.7109375" style="110" customWidth="1"/>
    <col min="13058" max="13058" width="42.7109375" style="110" customWidth="1"/>
    <col min="13059" max="13060" width="8.7109375" style="110" customWidth="1"/>
    <col min="13061" max="13061" width="11.140625" style="110" customWidth="1"/>
    <col min="13062" max="13062" width="11.85546875" style="110" bestFit="1" customWidth="1"/>
    <col min="13063" max="13063" width="11.28515625" style="110" bestFit="1" customWidth="1"/>
    <col min="13064" max="13064" width="3.7109375" style="110" customWidth="1"/>
    <col min="13065" max="13312" width="9.140625" style="110"/>
    <col min="13313" max="13313" width="13.7109375" style="110" customWidth="1"/>
    <col min="13314" max="13314" width="42.7109375" style="110" customWidth="1"/>
    <col min="13315" max="13316" width="8.7109375" style="110" customWidth="1"/>
    <col min="13317" max="13317" width="11.140625" style="110" customWidth="1"/>
    <col min="13318" max="13318" width="11.85546875" style="110" bestFit="1" customWidth="1"/>
    <col min="13319" max="13319" width="11.28515625" style="110" bestFit="1" customWidth="1"/>
    <col min="13320" max="13320" width="3.7109375" style="110" customWidth="1"/>
    <col min="13321" max="13568" width="9.140625" style="110"/>
    <col min="13569" max="13569" width="13.7109375" style="110" customWidth="1"/>
    <col min="13570" max="13570" width="42.7109375" style="110" customWidth="1"/>
    <col min="13571" max="13572" width="8.7109375" style="110" customWidth="1"/>
    <col min="13573" max="13573" width="11.140625" style="110" customWidth="1"/>
    <col min="13574" max="13574" width="11.85546875" style="110" bestFit="1" customWidth="1"/>
    <col min="13575" max="13575" width="11.28515625" style="110" bestFit="1" customWidth="1"/>
    <col min="13576" max="13576" width="3.7109375" style="110" customWidth="1"/>
    <col min="13577" max="13824" width="9.140625" style="110"/>
    <col min="13825" max="13825" width="13.7109375" style="110" customWidth="1"/>
    <col min="13826" max="13826" width="42.7109375" style="110" customWidth="1"/>
    <col min="13827" max="13828" width="8.7109375" style="110" customWidth="1"/>
    <col min="13829" max="13829" width="11.140625" style="110" customWidth="1"/>
    <col min="13830" max="13830" width="11.85546875" style="110" bestFit="1" customWidth="1"/>
    <col min="13831" max="13831" width="11.28515625" style="110" bestFit="1" customWidth="1"/>
    <col min="13832" max="13832" width="3.7109375" style="110" customWidth="1"/>
    <col min="13833" max="14080" width="9.140625" style="110"/>
    <col min="14081" max="14081" width="13.7109375" style="110" customWidth="1"/>
    <col min="14082" max="14082" width="42.7109375" style="110" customWidth="1"/>
    <col min="14083" max="14084" width="8.7109375" style="110" customWidth="1"/>
    <col min="14085" max="14085" width="11.140625" style="110" customWidth="1"/>
    <col min="14086" max="14086" width="11.85546875" style="110" bestFit="1" customWidth="1"/>
    <col min="14087" max="14087" width="11.28515625" style="110" bestFit="1" customWidth="1"/>
    <col min="14088" max="14088" width="3.7109375" style="110" customWidth="1"/>
    <col min="14089" max="14336" width="9.140625" style="110"/>
    <col min="14337" max="14337" width="13.7109375" style="110" customWidth="1"/>
    <col min="14338" max="14338" width="42.7109375" style="110" customWidth="1"/>
    <col min="14339" max="14340" width="8.7109375" style="110" customWidth="1"/>
    <col min="14341" max="14341" width="11.140625" style="110" customWidth="1"/>
    <col min="14342" max="14342" width="11.85546875" style="110" bestFit="1" customWidth="1"/>
    <col min="14343" max="14343" width="11.28515625" style="110" bestFit="1" customWidth="1"/>
    <col min="14344" max="14344" width="3.7109375" style="110" customWidth="1"/>
    <col min="14345" max="14592" width="9.140625" style="110"/>
    <col min="14593" max="14593" width="13.7109375" style="110" customWidth="1"/>
    <col min="14594" max="14594" width="42.7109375" style="110" customWidth="1"/>
    <col min="14595" max="14596" width="8.7109375" style="110" customWidth="1"/>
    <col min="14597" max="14597" width="11.140625" style="110" customWidth="1"/>
    <col min="14598" max="14598" width="11.85546875" style="110" bestFit="1" customWidth="1"/>
    <col min="14599" max="14599" width="11.28515625" style="110" bestFit="1" customWidth="1"/>
    <col min="14600" max="14600" width="3.7109375" style="110" customWidth="1"/>
    <col min="14601" max="14848" width="9.140625" style="110"/>
    <col min="14849" max="14849" width="13.7109375" style="110" customWidth="1"/>
    <col min="14850" max="14850" width="42.7109375" style="110" customWidth="1"/>
    <col min="14851" max="14852" width="8.7109375" style="110" customWidth="1"/>
    <col min="14853" max="14853" width="11.140625" style="110" customWidth="1"/>
    <col min="14854" max="14854" width="11.85546875" style="110" bestFit="1" customWidth="1"/>
    <col min="14855" max="14855" width="11.28515625" style="110" bestFit="1" customWidth="1"/>
    <col min="14856" max="14856" width="3.7109375" style="110" customWidth="1"/>
    <col min="14857" max="15104" width="9.140625" style="110"/>
    <col min="15105" max="15105" width="13.7109375" style="110" customWidth="1"/>
    <col min="15106" max="15106" width="42.7109375" style="110" customWidth="1"/>
    <col min="15107" max="15108" width="8.7109375" style="110" customWidth="1"/>
    <col min="15109" max="15109" width="11.140625" style="110" customWidth="1"/>
    <col min="15110" max="15110" width="11.85546875" style="110" bestFit="1" customWidth="1"/>
    <col min="15111" max="15111" width="11.28515625" style="110" bestFit="1" customWidth="1"/>
    <col min="15112" max="15112" width="3.7109375" style="110" customWidth="1"/>
    <col min="15113" max="15360" width="9.140625" style="110"/>
    <col min="15361" max="15361" width="13.7109375" style="110" customWidth="1"/>
    <col min="15362" max="15362" width="42.7109375" style="110" customWidth="1"/>
    <col min="15363" max="15364" width="8.7109375" style="110" customWidth="1"/>
    <col min="15365" max="15365" width="11.140625" style="110" customWidth="1"/>
    <col min="15366" max="15366" width="11.85546875" style="110" bestFit="1" customWidth="1"/>
    <col min="15367" max="15367" width="11.28515625" style="110" bestFit="1" customWidth="1"/>
    <col min="15368" max="15368" width="3.7109375" style="110" customWidth="1"/>
    <col min="15369" max="15616" width="9.140625" style="110"/>
    <col min="15617" max="15617" width="13.7109375" style="110" customWidth="1"/>
    <col min="15618" max="15618" width="42.7109375" style="110" customWidth="1"/>
    <col min="15619" max="15620" width="8.7109375" style="110" customWidth="1"/>
    <col min="15621" max="15621" width="11.140625" style="110" customWidth="1"/>
    <col min="15622" max="15622" width="11.85546875" style="110" bestFit="1" customWidth="1"/>
    <col min="15623" max="15623" width="11.28515625" style="110" bestFit="1" customWidth="1"/>
    <col min="15624" max="15624" width="3.7109375" style="110" customWidth="1"/>
    <col min="15625" max="15872" width="9.140625" style="110"/>
    <col min="15873" max="15873" width="13.7109375" style="110" customWidth="1"/>
    <col min="15874" max="15874" width="42.7109375" style="110" customWidth="1"/>
    <col min="15875" max="15876" width="8.7109375" style="110" customWidth="1"/>
    <col min="15877" max="15877" width="11.140625" style="110" customWidth="1"/>
    <col min="15878" max="15878" width="11.85546875" style="110" bestFit="1" customWidth="1"/>
    <col min="15879" max="15879" width="11.28515625" style="110" bestFit="1" customWidth="1"/>
    <col min="15880" max="15880" width="3.7109375" style="110" customWidth="1"/>
    <col min="15881" max="16128" width="9.140625" style="110"/>
    <col min="16129" max="16129" width="13.7109375" style="110" customWidth="1"/>
    <col min="16130" max="16130" width="42.7109375" style="110" customWidth="1"/>
    <col min="16131" max="16132" width="8.7109375" style="110" customWidth="1"/>
    <col min="16133" max="16133" width="11.140625" style="110" customWidth="1"/>
    <col min="16134" max="16134" width="11.85546875" style="110" bestFit="1" customWidth="1"/>
    <col min="16135" max="16135" width="11.28515625" style="110" bestFit="1" customWidth="1"/>
    <col min="16136" max="16136" width="3.7109375" style="110" customWidth="1"/>
    <col min="16137" max="16384" width="9.140625" style="110"/>
  </cols>
  <sheetData>
    <row r="1" spans="1:7" ht="15.75" thickBot="1" x14ac:dyDescent="0.3">
      <c r="B1" s="107"/>
      <c r="C1" s="108"/>
    </row>
    <row r="2" spans="1:7" x14ac:dyDescent="0.25">
      <c r="A2" s="368" t="s">
        <v>47</v>
      </c>
      <c r="B2" s="370" t="s">
        <v>48</v>
      </c>
      <c r="C2" s="371"/>
      <c r="D2" s="371"/>
      <c r="E2" s="371"/>
      <c r="F2" s="371"/>
      <c r="G2" s="372"/>
    </row>
    <row r="3" spans="1:7" ht="15.75" thickBot="1" x14ac:dyDescent="0.3">
      <c r="A3" s="369"/>
      <c r="B3" s="373"/>
      <c r="C3" s="374"/>
      <c r="D3" s="374"/>
      <c r="E3" s="374"/>
      <c r="F3" s="374"/>
      <c r="G3" s="375"/>
    </row>
    <row r="4" spans="1:7" x14ac:dyDescent="0.25">
      <c r="B4" s="373"/>
      <c r="C4" s="374"/>
      <c r="D4" s="374"/>
      <c r="E4" s="374"/>
      <c r="F4" s="374"/>
      <c r="G4" s="375"/>
    </row>
    <row r="5" spans="1:7" x14ac:dyDescent="0.25">
      <c r="B5" s="373"/>
      <c r="C5" s="374"/>
      <c r="D5" s="374"/>
      <c r="E5" s="374"/>
      <c r="F5" s="374"/>
      <c r="G5" s="375"/>
    </row>
    <row r="6" spans="1:7" x14ac:dyDescent="0.25">
      <c r="B6" s="373"/>
      <c r="C6" s="374"/>
      <c r="D6" s="374"/>
      <c r="E6" s="374"/>
      <c r="F6" s="374"/>
      <c r="G6" s="375"/>
    </row>
    <row r="7" spans="1:7" x14ac:dyDescent="0.25">
      <c r="B7" s="376"/>
      <c r="C7" s="377"/>
      <c r="D7" s="377"/>
      <c r="E7" s="377"/>
      <c r="F7" s="377"/>
      <c r="G7" s="378"/>
    </row>
    <row r="8" spans="1:7" ht="15.75" thickBot="1" x14ac:dyDescent="0.3"/>
    <row r="9" spans="1:7" s="113" customFormat="1" ht="13.5" thickBot="1" x14ac:dyDescent="0.25">
      <c r="A9" s="112"/>
      <c r="B9" s="113" t="s">
        <v>2</v>
      </c>
      <c r="C9" s="114"/>
      <c r="D9" s="115"/>
      <c r="E9" s="116" t="s">
        <v>3</v>
      </c>
      <c r="F9" s="117">
        <v>1</v>
      </c>
      <c r="G9" s="115"/>
    </row>
    <row r="10" spans="1:7" ht="15.75" thickBot="1" x14ac:dyDescent="0.3">
      <c r="B10" s="113"/>
      <c r="E10" s="116"/>
      <c r="F10" s="117"/>
    </row>
    <row r="11" spans="1:7" ht="15.75" thickBot="1" x14ac:dyDescent="0.3">
      <c r="B11" s="113"/>
      <c r="E11" s="116"/>
      <c r="F11" s="117"/>
    </row>
    <row r="12" spans="1:7" ht="15.75" thickBot="1" x14ac:dyDescent="0.3"/>
    <row r="13" spans="1:7" s="121" customFormat="1" ht="12.75" x14ac:dyDescent="0.2">
      <c r="A13" s="118" t="s">
        <v>4</v>
      </c>
      <c r="B13" s="119" t="s">
        <v>5</v>
      </c>
      <c r="C13" s="119" t="s">
        <v>6</v>
      </c>
      <c r="D13" s="120" t="s">
        <v>7</v>
      </c>
      <c r="E13" s="120" t="s">
        <v>8</v>
      </c>
      <c r="F13" s="120" t="s">
        <v>9</v>
      </c>
      <c r="G13" s="120" t="s">
        <v>10</v>
      </c>
    </row>
    <row r="14" spans="1:7" s="121" customFormat="1" ht="13.5" thickBot="1" x14ac:dyDescent="0.25">
      <c r="A14" s="122" t="s">
        <v>11</v>
      </c>
      <c r="B14" s="123"/>
      <c r="C14" s="123"/>
      <c r="D14" s="124"/>
      <c r="E14" s="124"/>
      <c r="F14" s="124"/>
      <c r="G14" s="124"/>
    </row>
    <row r="15" spans="1:7" s="121" customFormat="1" ht="13.5" thickBot="1" x14ac:dyDescent="0.25">
      <c r="A15" s="125"/>
      <c r="B15" s="126" t="s">
        <v>12</v>
      </c>
      <c r="C15" s="127"/>
      <c r="D15" s="128"/>
      <c r="E15" s="128"/>
      <c r="F15" s="128"/>
      <c r="G15" s="129"/>
    </row>
    <row r="16" spans="1:7" s="136" customFormat="1" ht="12.75" x14ac:dyDescent="0.2">
      <c r="A16" s="130"/>
      <c r="B16" s="131"/>
      <c r="C16" s="132"/>
      <c r="D16" s="133"/>
      <c r="E16" s="133"/>
      <c r="F16" s="134"/>
      <c r="G16" s="135"/>
    </row>
    <row r="17" spans="1:12" s="142" customFormat="1" x14ac:dyDescent="0.25">
      <c r="A17" s="137"/>
      <c r="B17" s="138"/>
      <c r="C17" s="139"/>
      <c r="D17" s="140"/>
      <c r="E17" s="140"/>
      <c r="F17" s="141"/>
      <c r="G17" s="97"/>
      <c r="I17" s="143"/>
      <c r="J17" s="144"/>
      <c r="K17" s="145"/>
      <c r="L17" s="145"/>
    </row>
    <row r="18" spans="1:12" x14ac:dyDescent="0.25">
      <c r="A18" s="146"/>
      <c r="B18" s="147"/>
      <c r="C18" s="148"/>
      <c r="D18" s="149"/>
      <c r="E18" s="149"/>
      <c r="F18" s="150"/>
      <c r="G18" s="151"/>
      <c r="I18" s="152"/>
    </row>
    <row r="19" spans="1:12" x14ac:dyDescent="0.25">
      <c r="A19" s="146"/>
      <c r="B19" s="153"/>
      <c r="C19" s="148"/>
      <c r="D19" s="154"/>
      <c r="E19" s="154"/>
      <c r="F19" s="150"/>
      <c r="G19" s="151"/>
      <c r="I19" s="152"/>
    </row>
    <row r="20" spans="1:12" ht="15.75" thickBot="1" x14ac:dyDescent="0.3">
      <c r="A20" s="155"/>
      <c r="B20" s="156"/>
      <c r="C20" s="157"/>
      <c r="D20" s="158"/>
      <c r="E20" s="158"/>
      <c r="F20" s="158"/>
      <c r="G20" s="159"/>
    </row>
    <row r="21" spans="1:12" ht="15.75" thickBot="1" x14ac:dyDescent="0.3">
      <c r="A21" s="160"/>
      <c r="B21" s="161" t="s">
        <v>13</v>
      </c>
      <c r="C21" s="162"/>
      <c r="D21" s="163"/>
      <c r="E21" s="163"/>
      <c r="F21" s="164" t="s">
        <v>14</v>
      </c>
      <c r="G21" s="117">
        <f>SUM(G16:G20)</f>
        <v>0</v>
      </c>
    </row>
    <row r="22" spans="1:12" ht="15.75" thickBot="1" x14ac:dyDescent="0.3">
      <c r="A22" s="160"/>
      <c r="B22" s="156"/>
      <c r="C22" s="165"/>
      <c r="D22" s="166"/>
      <c r="E22" s="166"/>
      <c r="F22" s="166"/>
      <c r="G22" s="167"/>
    </row>
    <row r="23" spans="1:12" ht="15.75" thickBot="1" x14ac:dyDescent="0.3">
      <c r="A23" s="168"/>
      <c r="B23" s="126" t="s">
        <v>15</v>
      </c>
      <c r="C23" s="165"/>
      <c r="D23" s="166"/>
      <c r="E23" s="166"/>
      <c r="F23" s="166"/>
      <c r="G23" s="167"/>
    </row>
    <row r="24" spans="1:12" s="174" customFormat="1" x14ac:dyDescent="0.25">
      <c r="A24" s="169"/>
      <c r="B24" s="170"/>
      <c r="C24" s="171"/>
      <c r="D24" s="172"/>
      <c r="E24" s="172"/>
      <c r="F24" s="172"/>
      <c r="G24" s="173"/>
    </row>
    <row r="25" spans="1:12" s="174" customFormat="1" x14ac:dyDescent="0.25">
      <c r="A25" s="175"/>
      <c r="B25" s="176"/>
      <c r="C25" s="177"/>
      <c r="D25" s="178"/>
      <c r="E25" s="178"/>
      <c r="F25" s="141"/>
      <c r="G25" s="97"/>
    </row>
    <row r="26" spans="1:12" s="174" customFormat="1" x14ac:dyDescent="0.25">
      <c r="A26" s="175"/>
      <c r="B26" s="176"/>
      <c r="C26" s="179"/>
      <c r="D26" s="180"/>
      <c r="E26" s="180"/>
      <c r="F26" s="141"/>
      <c r="G26" s="97"/>
    </row>
    <row r="27" spans="1:12" s="174" customFormat="1" x14ac:dyDescent="0.25">
      <c r="A27" s="175"/>
      <c r="B27" s="176"/>
      <c r="C27" s="179"/>
      <c r="D27" s="180"/>
      <c r="E27" s="180"/>
      <c r="F27" s="180"/>
      <c r="G27" s="97"/>
    </row>
    <row r="28" spans="1:12" s="174" customFormat="1" x14ac:dyDescent="0.25">
      <c r="A28" s="175"/>
      <c r="B28" s="176"/>
      <c r="C28" s="179"/>
      <c r="D28" s="180"/>
      <c r="E28" s="180"/>
      <c r="F28" s="141"/>
      <c r="G28" s="97"/>
    </row>
    <row r="29" spans="1:12" s="174" customFormat="1" x14ac:dyDescent="0.25">
      <c r="A29" s="175"/>
      <c r="B29" s="176"/>
      <c r="C29" s="179"/>
      <c r="D29" s="180"/>
      <c r="E29" s="180"/>
      <c r="F29" s="141"/>
      <c r="G29" s="97"/>
    </row>
    <row r="30" spans="1:12" x14ac:dyDescent="0.25">
      <c r="A30" s="146"/>
      <c r="B30" s="153"/>
      <c r="C30" s="157"/>
      <c r="D30" s="158"/>
      <c r="E30" s="158"/>
      <c r="F30" s="154"/>
      <c r="G30" s="159"/>
    </row>
    <row r="31" spans="1:12" ht="15.75" thickBot="1" x14ac:dyDescent="0.3">
      <c r="A31" s="155"/>
      <c r="B31" s="156"/>
      <c r="C31" s="181"/>
      <c r="D31" s="182"/>
      <c r="E31" s="182"/>
      <c r="F31" s="150"/>
      <c r="G31" s="183"/>
      <c r="I31" s="152"/>
    </row>
    <row r="32" spans="1:12" ht="15.75" thickBot="1" x14ac:dyDescent="0.3">
      <c r="A32" s="160"/>
      <c r="B32" s="161" t="s">
        <v>16</v>
      </c>
      <c r="C32" s="162"/>
      <c r="D32" s="163"/>
      <c r="E32" s="163"/>
      <c r="F32" s="164" t="s">
        <v>14</v>
      </c>
      <c r="G32" s="117">
        <f>SUM(G24:G31)</f>
        <v>0</v>
      </c>
    </row>
    <row r="33" spans="1:9" ht="15.75" thickBot="1" x14ac:dyDescent="0.3">
      <c r="A33" s="160"/>
      <c r="B33" s="156"/>
      <c r="C33" s="165"/>
      <c r="D33" s="166"/>
      <c r="E33" s="166"/>
      <c r="F33" s="166"/>
      <c r="G33" s="167"/>
    </row>
    <row r="34" spans="1:9" ht="15.75" thickBot="1" x14ac:dyDescent="0.3">
      <c r="A34" s="168"/>
      <c r="B34" s="126" t="s">
        <v>17</v>
      </c>
      <c r="C34" s="184"/>
      <c r="D34" s="185"/>
      <c r="E34" s="185"/>
      <c r="F34" s="185"/>
      <c r="G34" s="186"/>
    </row>
    <row r="35" spans="1:9" ht="199.5" customHeight="1" x14ac:dyDescent="0.25">
      <c r="A35" s="88" t="s">
        <v>40</v>
      </c>
      <c r="B35" s="89" t="s">
        <v>41</v>
      </c>
      <c r="C35" s="90" t="s">
        <v>27</v>
      </c>
      <c r="D35" s="91">
        <f>1+0.5</f>
        <v>1.5</v>
      </c>
      <c r="E35" s="92">
        <v>0.25</v>
      </c>
      <c r="F35" s="93">
        <f>E35/$F$9</f>
        <v>0.25</v>
      </c>
      <c r="G35" s="94">
        <f>F35*D35</f>
        <v>0.375</v>
      </c>
      <c r="I35" s="187"/>
    </row>
    <row r="36" spans="1:9" x14ac:dyDescent="0.25">
      <c r="A36" s="146"/>
      <c r="B36" s="146"/>
      <c r="C36" s="90"/>
      <c r="D36" s="154"/>
      <c r="E36" s="154"/>
      <c r="F36" s="141">
        <f t="shared" ref="F36:F44" si="0">D36/$F$9</f>
        <v>0</v>
      </c>
      <c r="G36" s="97">
        <f t="shared" ref="G36:G43" si="1">F36*E36</f>
        <v>0</v>
      </c>
      <c r="I36" s="152"/>
    </row>
    <row r="37" spans="1:9" x14ac:dyDescent="0.25">
      <c r="A37" s="146"/>
      <c r="B37" s="146"/>
      <c r="C37" s="90"/>
      <c r="D37" s="154"/>
      <c r="E37" s="154"/>
      <c r="F37" s="141">
        <f t="shared" si="0"/>
        <v>0</v>
      </c>
      <c r="G37" s="97">
        <f t="shared" si="1"/>
        <v>0</v>
      </c>
      <c r="I37" s="152"/>
    </row>
    <row r="38" spans="1:9" x14ac:dyDescent="0.25">
      <c r="A38" s="146"/>
      <c r="B38" s="146"/>
      <c r="C38" s="90"/>
      <c r="D38" s="154"/>
      <c r="E38" s="154"/>
      <c r="F38" s="141">
        <f t="shared" si="0"/>
        <v>0</v>
      </c>
      <c r="G38" s="97">
        <f t="shared" si="1"/>
        <v>0</v>
      </c>
      <c r="I38" s="152"/>
    </row>
    <row r="39" spans="1:9" x14ac:dyDescent="0.25">
      <c r="A39" s="146"/>
      <c r="B39" s="146"/>
      <c r="C39" s="90"/>
      <c r="D39" s="154"/>
      <c r="E39" s="154"/>
      <c r="F39" s="141">
        <f t="shared" si="0"/>
        <v>0</v>
      </c>
      <c r="G39" s="97">
        <f t="shared" si="1"/>
        <v>0</v>
      </c>
      <c r="I39" s="152"/>
    </row>
    <row r="40" spans="1:9" x14ac:dyDescent="0.25">
      <c r="A40" s="146"/>
      <c r="B40" s="146"/>
      <c r="C40" s="90"/>
      <c r="D40" s="154"/>
      <c r="E40" s="154"/>
      <c r="F40" s="141">
        <f t="shared" si="0"/>
        <v>0</v>
      </c>
      <c r="G40" s="97">
        <f t="shared" si="1"/>
        <v>0</v>
      </c>
      <c r="I40" s="152"/>
    </row>
    <row r="41" spans="1:9" x14ac:dyDescent="0.25">
      <c r="A41" s="146"/>
      <c r="B41" s="146"/>
      <c r="C41" s="90"/>
      <c r="D41" s="154"/>
      <c r="E41" s="154"/>
      <c r="F41" s="141">
        <f t="shared" si="0"/>
        <v>0</v>
      </c>
      <c r="G41" s="97">
        <f t="shared" si="1"/>
        <v>0</v>
      </c>
      <c r="I41" s="152"/>
    </row>
    <row r="42" spans="1:9" x14ac:dyDescent="0.25">
      <c r="A42" s="146"/>
      <c r="B42" s="146"/>
      <c r="C42" s="90"/>
      <c r="D42" s="154"/>
      <c r="E42" s="154"/>
      <c r="F42" s="141">
        <f t="shared" si="0"/>
        <v>0</v>
      </c>
      <c r="G42" s="97">
        <f t="shared" si="1"/>
        <v>0</v>
      </c>
      <c r="I42" s="152"/>
    </row>
    <row r="43" spans="1:9" x14ac:dyDescent="0.25">
      <c r="A43" s="146"/>
      <c r="B43" s="146"/>
      <c r="C43" s="90"/>
      <c r="D43" s="154"/>
      <c r="E43" s="154"/>
      <c r="F43" s="141">
        <f t="shared" si="0"/>
        <v>0</v>
      </c>
      <c r="G43" s="97">
        <f t="shared" si="1"/>
        <v>0</v>
      </c>
      <c r="I43" s="152"/>
    </row>
    <row r="44" spans="1:9" ht="15.75" thickBot="1" x14ac:dyDescent="0.3">
      <c r="A44" s="155"/>
      <c r="B44" s="188"/>
      <c r="C44" s="181"/>
      <c r="D44" s="182"/>
      <c r="E44" s="182"/>
      <c r="F44" s="141">
        <f t="shared" si="0"/>
        <v>0</v>
      </c>
      <c r="G44" s="183"/>
    </row>
    <row r="45" spans="1:9" ht="15.75" thickBot="1" x14ac:dyDescent="0.3">
      <c r="A45" s="160"/>
      <c r="B45" s="161" t="s">
        <v>33</v>
      </c>
      <c r="C45" s="162"/>
      <c r="D45" s="163"/>
      <c r="E45" s="163"/>
      <c r="F45" s="164" t="s">
        <v>14</v>
      </c>
      <c r="G45" s="117">
        <f>SUM(G35:G44)</f>
        <v>0.375</v>
      </c>
    </row>
    <row r="46" spans="1:9" ht="15.75" thickBot="1" x14ac:dyDescent="0.3">
      <c r="B46" s="189"/>
      <c r="C46" s="190"/>
      <c r="D46" s="191"/>
      <c r="E46" s="191"/>
      <c r="F46" s="192"/>
      <c r="G46" s="192"/>
    </row>
    <row r="47" spans="1:9" ht="15.75" thickBot="1" x14ac:dyDescent="0.3">
      <c r="B47" s="193"/>
      <c r="C47" s="193"/>
      <c r="D47" s="193"/>
      <c r="E47" s="193" t="s">
        <v>34</v>
      </c>
      <c r="F47" s="194" t="s">
        <v>35</v>
      </c>
      <c r="G47" s="117">
        <f>G45+G32+G21</f>
        <v>0.375</v>
      </c>
    </row>
  </sheetData>
  <mergeCells count="2">
    <mergeCell ref="A2:A3"/>
    <mergeCell ref="B2:G7"/>
  </mergeCells>
  <printOptions horizontalCentered="1"/>
  <pageMargins left="0" right="0" top="0.74803149606299213" bottom="0.74803149606299213" header="0.31496062992125984" footer="0.31496062992125984"/>
  <pageSetup paperSize="9" scale="75" orientation="portrait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view="pageBreakPreview" topLeftCell="A23" zoomScale="85" zoomScaleNormal="85" zoomScaleSheetLayoutView="85" workbookViewId="0">
      <selection activeCell="B41" sqref="B41"/>
    </sheetView>
  </sheetViews>
  <sheetFormatPr defaultRowHeight="12.75" x14ac:dyDescent="0.2"/>
  <cols>
    <col min="1" max="1" width="13.7109375" style="195" customWidth="1"/>
    <col min="2" max="2" width="44.7109375" style="199" customWidth="1"/>
    <col min="3" max="3" width="12.7109375" style="200" customWidth="1"/>
    <col min="4" max="7" width="12.7109375" style="198" customWidth="1"/>
    <col min="8" max="10" width="9.140625" style="199"/>
    <col min="11" max="11" width="10.7109375" style="199" customWidth="1"/>
    <col min="12" max="256" width="9.140625" style="199"/>
    <col min="257" max="257" width="13.7109375" style="199" customWidth="1"/>
    <col min="258" max="258" width="44.7109375" style="199" customWidth="1"/>
    <col min="259" max="263" width="12.7109375" style="199" customWidth="1"/>
    <col min="264" max="266" width="9.140625" style="199"/>
    <col min="267" max="267" width="10.7109375" style="199" customWidth="1"/>
    <col min="268" max="512" width="9.140625" style="199"/>
    <col min="513" max="513" width="13.7109375" style="199" customWidth="1"/>
    <col min="514" max="514" width="44.7109375" style="199" customWidth="1"/>
    <col min="515" max="519" width="12.7109375" style="199" customWidth="1"/>
    <col min="520" max="522" width="9.140625" style="199"/>
    <col min="523" max="523" width="10.7109375" style="199" customWidth="1"/>
    <col min="524" max="768" width="9.140625" style="199"/>
    <col min="769" max="769" width="13.7109375" style="199" customWidth="1"/>
    <col min="770" max="770" width="44.7109375" style="199" customWidth="1"/>
    <col min="771" max="775" width="12.7109375" style="199" customWidth="1"/>
    <col min="776" max="778" width="9.140625" style="199"/>
    <col min="779" max="779" width="10.7109375" style="199" customWidth="1"/>
    <col min="780" max="1024" width="9.140625" style="199"/>
    <col min="1025" max="1025" width="13.7109375" style="199" customWidth="1"/>
    <col min="1026" max="1026" width="44.7109375" style="199" customWidth="1"/>
    <col min="1027" max="1031" width="12.7109375" style="199" customWidth="1"/>
    <col min="1032" max="1034" width="9.140625" style="199"/>
    <col min="1035" max="1035" width="10.7109375" style="199" customWidth="1"/>
    <col min="1036" max="1280" width="9.140625" style="199"/>
    <col min="1281" max="1281" width="13.7109375" style="199" customWidth="1"/>
    <col min="1282" max="1282" width="44.7109375" style="199" customWidth="1"/>
    <col min="1283" max="1287" width="12.7109375" style="199" customWidth="1"/>
    <col min="1288" max="1290" width="9.140625" style="199"/>
    <col min="1291" max="1291" width="10.7109375" style="199" customWidth="1"/>
    <col min="1292" max="1536" width="9.140625" style="199"/>
    <col min="1537" max="1537" width="13.7109375" style="199" customWidth="1"/>
    <col min="1538" max="1538" width="44.7109375" style="199" customWidth="1"/>
    <col min="1539" max="1543" width="12.7109375" style="199" customWidth="1"/>
    <col min="1544" max="1546" width="9.140625" style="199"/>
    <col min="1547" max="1547" width="10.7109375" style="199" customWidth="1"/>
    <col min="1548" max="1792" width="9.140625" style="199"/>
    <col min="1793" max="1793" width="13.7109375" style="199" customWidth="1"/>
    <col min="1794" max="1794" width="44.7109375" style="199" customWidth="1"/>
    <col min="1795" max="1799" width="12.7109375" style="199" customWidth="1"/>
    <col min="1800" max="1802" width="9.140625" style="199"/>
    <col min="1803" max="1803" width="10.7109375" style="199" customWidth="1"/>
    <col min="1804" max="2048" width="9.140625" style="199"/>
    <col min="2049" max="2049" width="13.7109375" style="199" customWidth="1"/>
    <col min="2050" max="2050" width="44.7109375" style="199" customWidth="1"/>
    <col min="2051" max="2055" width="12.7109375" style="199" customWidth="1"/>
    <col min="2056" max="2058" width="9.140625" style="199"/>
    <col min="2059" max="2059" width="10.7109375" style="199" customWidth="1"/>
    <col min="2060" max="2304" width="9.140625" style="199"/>
    <col min="2305" max="2305" width="13.7109375" style="199" customWidth="1"/>
    <col min="2306" max="2306" width="44.7109375" style="199" customWidth="1"/>
    <col min="2307" max="2311" width="12.7109375" style="199" customWidth="1"/>
    <col min="2312" max="2314" width="9.140625" style="199"/>
    <col min="2315" max="2315" width="10.7109375" style="199" customWidth="1"/>
    <col min="2316" max="2560" width="9.140625" style="199"/>
    <col min="2561" max="2561" width="13.7109375" style="199" customWidth="1"/>
    <col min="2562" max="2562" width="44.7109375" style="199" customWidth="1"/>
    <col min="2563" max="2567" width="12.7109375" style="199" customWidth="1"/>
    <col min="2568" max="2570" width="9.140625" style="199"/>
    <col min="2571" max="2571" width="10.7109375" style="199" customWidth="1"/>
    <col min="2572" max="2816" width="9.140625" style="199"/>
    <col min="2817" max="2817" width="13.7109375" style="199" customWidth="1"/>
    <col min="2818" max="2818" width="44.7109375" style="199" customWidth="1"/>
    <col min="2819" max="2823" width="12.7109375" style="199" customWidth="1"/>
    <col min="2824" max="2826" width="9.140625" style="199"/>
    <col min="2827" max="2827" width="10.7109375" style="199" customWidth="1"/>
    <col min="2828" max="3072" width="9.140625" style="199"/>
    <col min="3073" max="3073" width="13.7109375" style="199" customWidth="1"/>
    <col min="3074" max="3074" width="44.7109375" style="199" customWidth="1"/>
    <col min="3075" max="3079" width="12.7109375" style="199" customWidth="1"/>
    <col min="3080" max="3082" width="9.140625" style="199"/>
    <col min="3083" max="3083" width="10.7109375" style="199" customWidth="1"/>
    <col min="3084" max="3328" width="9.140625" style="199"/>
    <col min="3329" max="3329" width="13.7109375" style="199" customWidth="1"/>
    <col min="3330" max="3330" width="44.7109375" style="199" customWidth="1"/>
    <col min="3331" max="3335" width="12.7109375" style="199" customWidth="1"/>
    <col min="3336" max="3338" width="9.140625" style="199"/>
    <col min="3339" max="3339" width="10.7109375" style="199" customWidth="1"/>
    <col min="3340" max="3584" width="9.140625" style="199"/>
    <col min="3585" max="3585" width="13.7109375" style="199" customWidth="1"/>
    <col min="3586" max="3586" width="44.7109375" style="199" customWidth="1"/>
    <col min="3587" max="3591" width="12.7109375" style="199" customWidth="1"/>
    <col min="3592" max="3594" width="9.140625" style="199"/>
    <col min="3595" max="3595" width="10.7109375" style="199" customWidth="1"/>
    <col min="3596" max="3840" width="9.140625" style="199"/>
    <col min="3841" max="3841" width="13.7109375" style="199" customWidth="1"/>
    <col min="3842" max="3842" width="44.7109375" style="199" customWidth="1"/>
    <col min="3843" max="3847" width="12.7109375" style="199" customWidth="1"/>
    <col min="3848" max="3850" width="9.140625" style="199"/>
    <col min="3851" max="3851" width="10.7109375" style="199" customWidth="1"/>
    <col min="3852" max="4096" width="9.140625" style="199"/>
    <col min="4097" max="4097" width="13.7109375" style="199" customWidth="1"/>
    <col min="4098" max="4098" width="44.7109375" style="199" customWidth="1"/>
    <col min="4099" max="4103" width="12.7109375" style="199" customWidth="1"/>
    <col min="4104" max="4106" width="9.140625" style="199"/>
    <col min="4107" max="4107" width="10.7109375" style="199" customWidth="1"/>
    <col min="4108" max="4352" width="9.140625" style="199"/>
    <col min="4353" max="4353" width="13.7109375" style="199" customWidth="1"/>
    <col min="4354" max="4354" width="44.7109375" style="199" customWidth="1"/>
    <col min="4355" max="4359" width="12.7109375" style="199" customWidth="1"/>
    <col min="4360" max="4362" width="9.140625" style="199"/>
    <col min="4363" max="4363" width="10.7109375" style="199" customWidth="1"/>
    <col min="4364" max="4608" width="9.140625" style="199"/>
    <col min="4609" max="4609" width="13.7109375" style="199" customWidth="1"/>
    <col min="4610" max="4610" width="44.7109375" style="199" customWidth="1"/>
    <col min="4611" max="4615" width="12.7109375" style="199" customWidth="1"/>
    <col min="4616" max="4618" width="9.140625" style="199"/>
    <col min="4619" max="4619" width="10.7109375" style="199" customWidth="1"/>
    <col min="4620" max="4864" width="9.140625" style="199"/>
    <col min="4865" max="4865" width="13.7109375" style="199" customWidth="1"/>
    <col min="4866" max="4866" width="44.7109375" style="199" customWidth="1"/>
    <col min="4867" max="4871" width="12.7109375" style="199" customWidth="1"/>
    <col min="4872" max="4874" width="9.140625" style="199"/>
    <col min="4875" max="4875" width="10.7109375" style="199" customWidth="1"/>
    <col min="4876" max="5120" width="9.140625" style="199"/>
    <col min="5121" max="5121" width="13.7109375" style="199" customWidth="1"/>
    <col min="5122" max="5122" width="44.7109375" style="199" customWidth="1"/>
    <col min="5123" max="5127" width="12.7109375" style="199" customWidth="1"/>
    <col min="5128" max="5130" width="9.140625" style="199"/>
    <col min="5131" max="5131" width="10.7109375" style="199" customWidth="1"/>
    <col min="5132" max="5376" width="9.140625" style="199"/>
    <col min="5377" max="5377" width="13.7109375" style="199" customWidth="1"/>
    <col min="5378" max="5378" width="44.7109375" style="199" customWidth="1"/>
    <col min="5379" max="5383" width="12.7109375" style="199" customWidth="1"/>
    <col min="5384" max="5386" width="9.140625" style="199"/>
    <col min="5387" max="5387" width="10.7109375" style="199" customWidth="1"/>
    <col min="5388" max="5632" width="9.140625" style="199"/>
    <col min="5633" max="5633" width="13.7109375" style="199" customWidth="1"/>
    <col min="5634" max="5634" width="44.7109375" style="199" customWidth="1"/>
    <col min="5635" max="5639" width="12.7109375" style="199" customWidth="1"/>
    <col min="5640" max="5642" width="9.140625" style="199"/>
    <col min="5643" max="5643" width="10.7109375" style="199" customWidth="1"/>
    <col min="5644" max="5888" width="9.140625" style="199"/>
    <col min="5889" max="5889" width="13.7109375" style="199" customWidth="1"/>
    <col min="5890" max="5890" width="44.7109375" style="199" customWidth="1"/>
    <col min="5891" max="5895" width="12.7109375" style="199" customWidth="1"/>
    <col min="5896" max="5898" width="9.140625" style="199"/>
    <col min="5899" max="5899" width="10.7109375" style="199" customWidth="1"/>
    <col min="5900" max="6144" width="9.140625" style="199"/>
    <col min="6145" max="6145" width="13.7109375" style="199" customWidth="1"/>
    <col min="6146" max="6146" width="44.7109375" style="199" customWidth="1"/>
    <col min="6147" max="6151" width="12.7109375" style="199" customWidth="1"/>
    <col min="6152" max="6154" width="9.140625" style="199"/>
    <col min="6155" max="6155" width="10.7109375" style="199" customWidth="1"/>
    <col min="6156" max="6400" width="9.140625" style="199"/>
    <col min="6401" max="6401" width="13.7109375" style="199" customWidth="1"/>
    <col min="6402" max="6402" width="44.7109375" style="199" customWidth="1"/>
    <col min="6403" max="6407" width="12.7109375" style="199" customWidth="1"/>
    <col min="6408" max="6410" width="9.140625" style="199"/>
    <col min="6411" max="6411" width="10.7109375" style="199" customWidth="1"/>
    <col min="6412" max="6656" width="9.140625" style="199"/>
    <col min="6657" max="6657" width="13.7109375" style="199" customWidth="1"/>
    <col min="6658" max="6658" width="44.7109375" style="199" customWidth="1"/>
    <col min="6659" max="6663" width="12.7109375" style="199" customWidth="1"/>
    <col min="6664" max="6666" width="9.140625" style="199"/>
    <col min="6667" max="6667" width="10.7109375" style="199" customWidth="1"/>
    <col min="6668" max="6912" width="9.140625" style="199"/>
    <col min="6913" max="6913" width="13.7109375" style="199" customWidth="1"/>
    <col min="6914" max="6914" width="44.7109375" style="199" customWidth="1"/>
    <col min="6915" max="6919" width="12.7109375" style="199" customWidth="1"/>
    <col min="6920" max="6922" width="9.140625" style="199"/>
    <col min="6923" max="6923" width="10.7109375" style="199" customWidth="1"/>
    <col min="6924" max="7168" width="9.140625" style="199"/>
    <col min="7169" max="7169" width="13.7109375" style="199" customWidth="1"/>
    <col min="7170" max="7170" width="44.7109375" style="199" customWidth="1"/>
    <col min="7171" max="7175" width="12.7109375" style="199" customWidth="1"/>
    <col min="7176" max="7178" width="9.140625" style="199"/>
    <col min="7179" max="7179" width="10.7109375" style="199" customWidth="1"/>
    <col min="7180" max="7424" width="9.140625" style="199"/>
    <col min="7425" max="7425" width="13.7109375" style="199" customWidth="1"/>
    <col min="7426" max="7426" width="44.7109375" style="199" customWidth="1"/>
    <col min="7427" max="7431" width="12.7109375" style="199" customWidth="1"/>
    <col min="7432" max="7434" width="9.140625" style="199"/>
    <col min="7435" max="7435" width="10.7109375" style="199" customWidth="1"/>
    <col min="7436" max="7680" width="9.140625" style="199"/>
    <col min="7681" max="7681" width="13.7109375" style="199" customWidth="1"/>
    <col min="7682" max="7682" width="44.7109375" style="199" customWidth="1"/>
    <col min="7683" max="7687" width="12.7109375" style="199" customWidth="1"/>
    <col min="7688" max="7690" width="9.140625" style="199"/>
    <col min="7691" max="7691" width="10.7109375" style="199" customWidth="1"/>
    <col min="7692" max="7936" width="9.140625" style="199"/>
    <col min="7937" max="7937" width="13.7109375" style="199" customWidth="1"/>
    <col min="7938" max="7938" width="44.7109375" style="199" customWidth="1"/>
    <col min="7939" max="7943" width="12.7109375" style="199" customWidth="1"/>
    <col min="7944" max="7946" width="9.140625" style="199"/>
    <col min="7947" max="7947" width="10.7109375" style="199" customWidth="1"/>
    <col min="7948" max="8192" width="9.140625" style="199"/>
    <col min="8193" max="8193" width="13.7109375" style="199" customWidth="1"/>
    <col min="8194" max="8194" width="44.7109375" style="199" customWidth="1"/>
    <col min="8195" max="8199" width="12.7109375" style="199" customWidth="1"/>
    <col min="8200" max="8202" width="9.140625" style="199"/>
    <col min="8203" max="8203" width="10.7109375" style="199" customWidth="1"/>
    <col min="8204" max="8448" width="9.140625" style="199"/>
    <col min="8449" max="8449" width="13.7109375" style="199" customWidth="1"/>
    <col min="8450" max="8450" width="44.7109375" style="199" customWidth="1"/>
    <col min="8451" max="8455" width="12.7109375" style="199" customWidth="1"/>
    <col min="8456" max="8458" width="9.140625" style="199"/>
    <col min="8459" max="8459" width="10.7109375" style="199" customWidth="1"/>
    <col min="8460" max="8704" width="9.140625" style="199"/>
    <col min="8705" max="8705" width="13.7109375" style="199" customWidth="1"/>
    <col min="8706" max="8706" width="44.7109375" style="199" customWidth="1"/>
    <col min="8707" max="8711" width="12.7109375" style="199" customWidth="1"/>
    <col min="8712" max="8714" width="9.140625" style="199"/>
    <col min="8715" max="8715" width="10.7109375" style="199" customWidth="1"/>
    <col min="8716" max="8960" width="9.140625" style="199"/>
    <col min="8961" max="8961" width="13.7109375" style="199" customWidth="1"/>
    <col min="8962" max="8962" width="44.7109375" style="199" customWidth="1"/>
    <col min="8963" max="8967" width="12.7109375" style="199" customWidth="1"/>
    <col min="8968" max="8970" width="9.140625" style="199"/>
    <col min="8971" max="8971" width="10.7109375" style="199" customWidth="1"/>
    <col min="8972" max="9216" width="9.140625" style="199"/>
    <col min="9217" max="9217" width="13.7109375" style="199" customWidth="1"/>
    <col min="9218" max="9218" width="44.7109375" style="199" customWidth="1"/>
    <col min="9219" max="9223" width="12.7109375" style="199" customWidth="1"/>
    <col min="9224" max="9226" width="9.140625" style="199"/>
    <col min="9227" max="9227" width="10.7109375" style="199" customWidth="1"/>
    <col min="9228" max="9472" width="9.140625" style="199"/>
    <col min="9473" max="9473" width="13.7109375" style="199" customWidth="1"/>
    <col min="9474" max="9474" width="44.7109375" style="199" customWidth="1"/>
    <col min="9475" max="9479" width="12.7109375" style="199" customWidth="1"/>
    <col min="9480" max="9482" width="9.140625" style="199"/>
    <col min="9483" max="9483" width="10.7109375" style="199" customWidth="1"/>
    <col min="9484" max="9728" width="9.140625" style="199"/>
    <col min="9729" max="9729" width="13.7109375" style="199" customWidth="1"/>
    <col min="9730" max="9730" width="44.7109375" style="199" customWidth="1"/>
    <col min="9731" max="9735" width="12.7109375" style="199" customWidth="1"/>
    <col min="9736" max="9738" width="9.140625" style="199"/>
    <col min="9739" max="9739" width="10.7109375" style="199" customWidth="1"/>
    <col min="9740" max="9984" width="9.140625" style="199"/>
    <col min="9985" max="9985" width="13.7109375" style="199" customWidth="1"/>
    <col min="9986" max="9986" width="44.7109375" style="199" customWidth="1"/>
    <col min="9987" max="9991" width="12.7109375" style="199" customWidth="1"/>
    <col min="9992" max="9994" width="9.140625" style="199"/>
    <col min="9995" max="9995" width="10.7109375" style="199" customWidth="1"/>
    <col min="9996" max="10240" width="9.140625" style="199"/>
    <col min="10241" max="10241" width="13.7109375" style="199" customWidth="1"/>
    <col min="10242" max="10242" width="44.7109375" style="199" customWidth="1"/>
    <col min="10243" max="10247" width="12.7109375" style="199" customWidth="1"/>
    <col min="10248" max="10250" width="9.140625" style="199"/>
    <col min="10251" max="10251" width="10.7109375" style="199" customWidth="1"/>
    <col min="10252" max="10496" width="9.140625" style="199"/>
    <col min="10497" max="10497" width="13.7109375" style="199" customWidth="1"/>
    <col min="10498" max="10498" width="44.7109375" style="199" customWidth="1"/>
    <col min="10499" max="10503" width="12.7109375" style="199" customWidth="1"/>
    <col min="10504" max="10506" width="9.140625" style="199"/>
    <col min="10507" max="10507" width="10.7109375" style="199" customWidth="1"/>
    <col min="10508" max="10752" width="9.140625" style="199"/>
    <col min="10753" max="10753" width="13.7109375" style="199" customWidth="1"/>
    <col min="10754" max="10754" width="44.7109375" style="199" customWidth="1"/>
    <col min="10755" max="10759" width="12.7109375" style="199" customWidth="1"/>
    <col min="10760" max="10762" width="9.140625" style="199"/>
    <col min="10763" max="10763" width="10.7109375" style="199" customWidth="1"/>
    <col min="10764" max="11008" width="9.140625" style="199"/>
    <col min="11009" max="11009" width="13.7109375" style="199" customWidth="1"/>
    <col min="11010" max="11010" width="44.7109375" style="199" customWidth="1"/>
    <col min="11011" max="11015" width="12.7109375" style="199" customWidth="1"/>
    <col min="11016" max="11018" width="9.140625" style="199"/>
    <col min="11019" max="11019" width="10.7109375" style="199" customWidth="1"/>
    <col min="11020" max="11264" width="9.140625" style="199"/>
    <col min="11265" max="11265" width="13.7109375" style="199" customWidth="1"/>
    <col min="11266" max="11266" width="44.7109375" style="199" customWidth="1"/>
    <col min="11267" max="11271" width="12.7109375" style="199" customWidth="1"/>
    <col min="11272" max="11274" width="9.140625" style="199"/>
    <col min="11275" max="11275" width="10.7109375" style="199" customWidth="1"/>
    <col min="11276" max="11520" width="9.140625" style="199"/>
    <col min="11521" max="11521" width="13.7109375" style="199" customWidth="1"/>
    <col min="11522" max="11522" width="44.7109375" style="199" customWidth="1"/>
    <col min="11523" max="11527" width="12.7109375" style="199" customWidth="1"/>
    <col min="11528" max="11530" width="9.140625" style="199"/>
    <col min="11531" max="11531" width="10.7109375" style="199" customWidth="1"/>
    <col min="11532" max="11776" width="9.140625" style="199"/>
    <col min="11777" max="11777" width="13.7109375" style="199" customWidth="1"/>
    <col min="11778" max="11778" width="44.7109375" style="199" customWidth="1"/>
    <col min="11779" max="11783" width="12.7109375" style="199" customWidth="1"/>
    <col min="11784" max="11786" width="9.140625" style="199"/>
    <col min="11787" max="11787" width="10.7109375" style="199" customWidth="1"/>
    <col min="11788" max="12032" width="9.140625" style="199"/>
    <col min="12033" max="12033" width="13.7109375" style="199" customWidth="1"/>
    <col min="12034" max="12034" width="44.7109375" style="199" customWidth="1"/>
    <col min="12035" max="12039" width="12.7109375" style="199" customWidth="1"/>
    <col min="12040" max="12042" width="9.140625" style="199"/>
    <col min="12043" max="12043" width="10.7109375" style="199" customWidth="1"/>
    <col min="12044" max="12288" width="9.140625" style="199"/>
    <col min="12289" max="12289" width="13.7109375" style="199" customWidth="1"/>
    <col min="12290" max="12290" width="44.7109375" style="199" customWidth="1"/>
    <col min="12291" max="12295" width="12.7109375" style="199" customWidth="1"/>
    <col min="12296" max="12298" width="9.140625" style="199"/>
    <col min="12299" max="12299" width="10.7109375" style="199" customWidth="1"/>
    <col min="12300" max="12544" width="9.140625" style="199"/>
    <col min="12545" max="12545" width="13.7109375" style="199" customWidth="1"/>
    <col min="12546" max="12546" width="44.7109375" style="199" customWidth="1"/>
    <col min="12547" max="12551" width="12.7109375" style="199" customWidth="1"/>
    <col min="12552" max="12554" width="9.140625" style="199"/>
    <col min="12555" max="12555" width="10.7109375" style="199" customWidth="1"/>
    <col min="12556" max="12800" width="9.140625" style="199"/>
    <col min="12801" max="12801" width="13.7109375" style="199" customWidth="1"/>
    <col min="12802" max="12802" width="44.7109375" style="199" customWidth="1"/>
    <col min="12803" max="12807" width="12.7109375" style="199" customWidth="1"/>
    <col min="12808" max="12810" width="9.140625" style="199"/>
    <col min="12811" max="12811" width="10.7109375" style="199" customWidth="1"/>
    <col min="12812" max="13056" width="9.140625" style="199"/>
    <col min="13057" max="13057" width="13.7109375" style="199" customWidth="1"/>
    <col min="13058" max="13058" width="44.7109375" style="199" customWidth="1"/>
    <col min="13059" max="13063" width="12.7109375" style="199" customWidth="1"/>
    <col min="13064" max="13066" width="9.140625" style="199"/>
    <col min="13067" max="13067" width="10.7109375" style="199" customWidth="1"/>
    <col min="13068" max="13312" width="9.140625" style="199"/>
    <col min="13313" max="13313" width="13.7109375" style="199" customWidth="1"/>
    <col min="13314" max="13314" width="44.7109375" style="199" customWidth="1"/>
    <col min="13315" max="13319" width="12.7109375" style="199" customWidth="1"/>
    <col min="13320" max="13322" width="9.140625" style="199"/>
    <col min="13323" max="13323" width="10.7109375" style="199" customWidth="1"/>
    <col min="13324" max="13568" width="9.140625" style="199"/>
    <col min="13569" max="13569" width="13.7109375" style="199" customWidth="1"/>
    <col min="13570" max="13570" width="44.7109375" style="199" customWidth="1"/>
    <col min="13571" max="13575" width="12.7109375" style="199" customWidth="1"/>
    <col min="13576" max="13578" width="9.140625" style="199"/>
    <col min="13579" max="13579" width="10.7109375" style="199" customWidth="1"/>
    <col min="13580" max="13824" width="9.140625" style="199"/>
    <col min="13825" max="13825" width="13.7109375" style="199" customWidth="1"/>
    <col min="13826" max="13826" width="44.7109375" style="199" customWidth="1"/>
    <col min="13827" max="13831" width="12.7109375" style="199" customWidth="1"/>
    <col min="13832" max="13834" width="9.140625" style="199"/>
    <col min="13835" max="13835" width="10.7109375" style="199" customWidth="1"/>
    <col min="13836" max="14080" width="9.140625" style="199"/>
    <col min="14081" max="14081" width="13.7109375" style="199" customWidth="1"/>
    <col min="14082" max="14082" width="44.7109375" style="199" customWidth="1"/>
    <col min="14083" max="14087" width="12.7109375" style="199" customWidth="1"/>
    <col min="14088" max="14090" width="9.140625" style="199"/>
    <col min="14091" max="14091" width="10.7109375" style="199" customWidth="1"/>
    <col min="14092" max="14336" width="9.140625" style="199"/>
    <col min="14337" max="14337" width="13.7109375" style="199" customWidth="1"/>
    <col min="14338" max="14338" width="44.7109375" style="199" customWidth="1"/>
    <col min="14339" max="14343" width="12.7109375" style="199" customWidth="1"/>
    <col min="14344" max="14346" width="9.140625" style="199"/>
    <col min="14347" max="14347" width="10.7109375" style="199" customWidth="1"/>
    <col min="14348" max="14592" width="9.140625" style="199"/>
    <col min="14593" max="14593" width="13.7109375" style="199" customWidth="1"/>
    <col min="14594" max="14594" width="44.7109375" style="199" customWidth="1"/>
    <col min="14595" max="14599" width="12.7109375" style="199" customWidth="1"/>
    <col min="14600" max="14602" width="9.140625" style="199"/>
    <col min="14603" max="14603" width="10.7109375" style="199" customWidth="1"/>
    <col min="14604" max="14848" width="9.140625" style="199"/>
    <col min="14849" max="14849" width="13.7109375" style="199" customWidth="1"/>
    <col min="14850" max="14850" width="44.7109375" style="199" customWidth="1"/>
    <col min="14851" max="14855" width="12.7109375" style="199" customWidth="1"/>
    <col min="14856" max="14858" width="9.140625" style="199"/>
    <col min="14859" max="14859" width="10.7109375" style="199" customWidth="1"/>
    <col min="14860" max="15104" width="9.140625" style="199"/>
    <col min="15105" max="15105" width="13.7109375" style="199" customWidth="1"/>
    <col min="15106" max="15106" width="44.7109375" style="199" customWidth="1"/>
    <col min="15107" max="15111" width="12.7109375" style="199" customWidth="1"/>
    <col min="15112" max="15114" width="9.140625" style="199"/>
    <col min="15115" max="15115" width="10.7109375" style="199" customWidth="1"/>
    <col min="15116" max="15360" width="9.140625" style="199"/>
    <col min="15361" max="15361" width="13.7109375" style="199" customWidth="1"/>
    <col min="15362" max="15362" width="44.7109375" style="199" customWidth="1"/>
    <col min="15363" max="15367" width="12.7109375" style="199" customWidth="1"/>
    <col min="15368" max="15370" width="9.140625" style="199"/>
    <col min="15371" max="15371" width="10.7109375" style="199" customWidth="1"/>
    <col min="15372" max="15616" width="9.140625" style="199"/>
    <col min="15617" max="15617" width="13.7109375" style="199" customWidth="1"/>
    <col min="15618" max="15618" width="44.7109375" style="199" customWidth="1"/>
    <col min="15619" max="15623" width="12.7109375" style="199" customWidth="1"/>
    <col min="15624" max="15626" width="9.140625" style="199"/>
    <col min="15627" max="15627" width="10.7109375" style="199" customWidth="1"/>
    <col min="15628" max="15872" width="9.140625" style="199"/>
    <col min="15873" max="15873" width="13.7109375" style="199" customWidth="1"/>
    <col min="15874" max="15874" width="44.7109375" style="199" customWidth="1"/>
    <col min="15875" max="15879" width="12.7109375" style="199" customWidth="1"/>
    <col min="15880" max="15882" width="9.140625" style="199"/>
    <col min="15883" max="15883" width="10.7109375" style="199" customWidth="1"/>
    <col min="15884" max="16128" width="9.140625" style="199"/>
    <col min="16129" max="16129" width="13.7109375" style="199" customWidth="1"/>
    <col min="16130" max="16130" width="44.7109375" style="199" customWidth="1"/>
    <col min="16131" max="16135" width="12.7109375" style="199" customWidth="1"/>
    <col min="16136" max="16138" width="9.140625" style="199"/>
    <col min="16139" max="16139" width="10.7109375" style="199" customWidth="1"/>
    <col min="16140" max="16384" width="9.140625" style="199"/>
  </cols>
  <sheetData>
    <row r="1" spans="1:12" ht="13.5" thickBot="1" x14ac:dyDescent="0.25">
      <c r="B1" s="196"/>
      <c r="C1" s="197"/>
    </row>
    <row r="2" spans="1:12" x14ac:dyDescent="0.2">
      <c r="A2" s="379" t="s">
        <v>49</v>
      </c>
      <c r="B2" s="381" t="s">
        <v>50</v>
      </c>
      <c r="C2" s="382"/>
      <c r="D2" s="382"/>
      <c r="E2" s="382"/>
      <c r="F2" s="382"/>
      <c r="G2" s="383"/>
    </row>
    <row r="3" spans="1:12" ht="13.5" thickBot="1" x14ac:dyDescent="0.25">
      <c r="A3" s="380"/>
      <c r="B3" s="384"/>
      <c r="C3" s="385"/>
      <c r="D3" s="385"/>
      <c r="E3" s="385"/>
      <c r="F3" s="385"/>
      <c r="G3" s="386"/>
    </row>
    <row r="4" spans="1:12" x14ac:dyDescent="0.2">
      <c r="B4" s="384"/>
      <c r="C4" s="385"/>
      <c r="D4" s="385"/>
      <c r="E4" s="385"/>
      <c r="F4" s="385"/>
      <c r="G4" s="386"/>
    </row>
    <row r="5" spans="1:12" x14ac:dyDescent="0.2">
      <c r="B5" s="384"/>
      <c r="C5" s="385"/>
      <c r="D5" s="385"/>
      <c r="E5" s="385"/>
      <c r="F5" s="385"/>
      <c r="G5" s="386"/>
    </row>
    <row r="6" spans="1:12" x14ac:dyDescent="0.2">
      <c r="B6" s="387"/>
      <c r="C6" s="388"/>
      <c r="D6" s="388"/>
      <c r="E6" s="388"/>
      <c r="F6" s="388"/>
      <c r="G6" s="389"/>
    </row>
    <row r="7" spans="1:12" ht="13.5" thickBot="1" x14ac:dyDescent="0.25"/>
    <row r="8" spans="1:12" s="202" customFormat="1" ht="13.5" thickBot="1" x14ac:dyDescent="0.25">
      <c r="A8" s="201"/>
      <c r="B8" s="202" t="s">
        <v>2</v>
      </c>
      <c r="C8" s="203"/>
      <c r="D8" s="204"/>
      <c r="E8" s="205" t="s">
        <v>3</v>
      </c>
      <c r="F8" s="206">
        <v>1</v>
      </c>
      <c r="G8" s="204"/>
    </row>
    <row r="9" spans="1:12" ht="13.5" thickBot="1" x14ac:dyDescent="0.25">
      <c r="B9" s="202"/>
      <c r="E9" s="205"/>
      <c r="F9" s="206"/>
    </row>
    <row r="10" spans="1:12" ht="13.5" thickBot="1" x14ac:dyDescent="0.25">
      <c r="B10" s="202"/>
      <c r="E10" s="205"/>
      <c r="F10" s="206"/>
    </row>
    <row r="11" spans="1:12" ht="13.5" thickBot="1" x14ac:dyDescent="0.25"/>
    <row r="12" spans="1:12" s="210" customFormat="1" x14ac:dyDescent="0.2">
      <c r="A12" s="207" t="s">
        <v>4</v>
      </c>
      <c r="B12" s="208" t="s">
        <v>5</v>
      </c>
      <c r="C12" s="208" t="s">
        <v>6</v>
      </c>
      <c r="D12" s="209" t="s">
        <v>7</v>
      </c>
      <c r="E12" s="209" t="s">
        <v>8</v>
      </c>
      <c r="F12" s="209" t="s">
        <v>9</v>
      </c>
      <c r="G12" s="209" t="s">
        <v>10</v>
      </c>
    </row>
    <row r="13" spans="1:12" s="210" customFormat="1" ht="13.5" thickBot="1" x14ac:dyDescent="0.25">
      <c r="A13" s="211" t="s">
        <v>11</v>
      </c>
      <c r="B13" s="212"/>
      <c r="C13" s="212"/>
      <c r="D13" s="213"/>
      <c r="E13" s="213"/>
      <c r="F13" s="213"/>
      <c r="G13" s="213"/>
    </row>
    <row r="14" spans="1:12" s="210" customFormat="1" ht="13.5" thickBot="1" x14ac:dyDescent="0.25">
      <c r="A14" s="214"/>
      <c r="B14" s="215" t="s">
        <v>12</v>
      </c>
      <c r="C14" s="216"/>
      <c r="D14" s="217"/>
      <c r="E14" s="217"/>
      <c r="F14" s="217"/>
      <c r="G14" s="218"/>
    </row>
    <row r="15" spans="1:12" s="225" customFormat="1" x14ac:dyDescent="0.2">
      <c r="A15" s="219"/>
      <c r="B15" s="220"/>
      <c r="C15" s="221"/>
      <c r="D15" s="222"/>
      <c r="E15" s="222"/>
      <c r="F15" s="223"/>
      <c r="G15" s="224"/>
    </row>
    <row r="16" spans="1:12" s="232" customFormat="1" x14ac:dyDescent="0.2">
      <c r="A16" s="226"/>
      <c r="B16" s="227"/>
      <c r="C16" s="228"/>
      <c r="D16" s="229"/>
      <c r="E16" s="229"/>
      <c r="F16" s="230"/>
      <c r="G16" s="231"/>
      <c r="I16" s="233"/>
      <c r="J16" s="234"/>
      <c r="K16" s="235"/>
      <c r="L16" s="235"/>
    </row>
    <row r="17" spans="1:13" x14ac:dyDescent="0.2">
      <c r="A17" s="236"/>
      <c r="B17" s="237"/>
      <c r="C17" s="238"/>
      <c r="D17" s="239"/>
      <c r="E17" s="239"/>
      <c r="F17" s="240"/>
      <c r="G17" s="241"/>
      <c r="I17" s="242"/>
    </row>
    <row r="18" spans="1:13" x14ac:dyDescent="0.2">
      <c r="A18" s="236"/>
      <c r="B18" s="243"/>
      <c r="C18" s="238"/>
      <c r="D18" s="244"/>
      <c r="E18" s="244"/>
      <c r="F18" s="240"/>
      <c r="G18" s="241"/>
      <c r="I18" s="242"/>
    </row>
    <row r="19" spans="1:13" ht="13.5" thickBot="1" x14ac:dyDescent="0.25">
      <c r="A19" s="245"/>
      <c r="B19" s="246"/>
      <c r="C19" s="247"/>
      <c r="D19" s="248"/>
      <c r="E19" s="248"/>
      <c r="F19" s="248"/>
      <c r="G19" s="249"/>
    </row>
    <row r="20" spans="1:13" ht="13.5" thickBot="1" x14ac:dyDescent="0.25">
      <c r="A20" s="250"/>
      <c r="B20" s="251" t="s">
        <v>13</v>
      </c>
      <c r="C20" s="252"/>
      <c r="D20" s="253"/>
      <c r="E20" s="253"/>
      <c r="F20" s="254" t="s">
        <v>14</v>
      </c>
      <c r="G20" s="206">
        <f>SUM(G15:G19)</f>
        <v>0</v>
      </c>
    </row>
    <row r="21" spans="1:13" ht="13.5" thickBot="1" x14ac:dyDescent="0.25">
      <c r="A21" s="250"/>
      <c r="B21" s="246"/>
      <c r="C21" s="255"/>
      <c r="D21" s="256"/>
      <c r="E21" s="256"/>
      <c r="F21" s="256"/>
      <c r="G21" s="257"/>
    </row>
    <row r="22" spans="1:13" ht="13.5" thickBot="1" x14ac:dyDescent="0.25">
      <c r="A22" s="258"/>
      <c r="B22" s="215" t="s">
        <v>15</v>
      </c>
      <c r="C22" s="255"/>
      <c r="D22" s="256"/>
      <c r="E22" s="256"/>
      <c r="F22" s="256"/>
      <c r="G22" s="257"/>
    </row>
    <row r="23" spans="1:13" s="264" customFormat="1" x14ac:dyDescent="0.2">
      <c r="A23" s="259"/>
      <c r="B23" s="260"/>
      <c r="C23" s="261"/>
      <c r="D23" s="262"/>
      <c r="E23" s="262"/>
      <c r="F23" s="262"/>
      <c r="G23" s="263"/>
    </row>
    <row r="24" spans="1:13" ht="13.5" thickBot="1" x14ac:dyDescent="0.25">
      <c r="A24" s="245"/>
      <c r="B24" s="246"/>
      <c r="C24" s="265"/>
      <c r="D24" s="266"/>
      <c r="E24" s="266"/>
      <c r="F24" s="240"/>
      <c r="G24" s="267"/>
      <c r="I24" s="242"/>
    </row>
    <row r="25" spans="1:13" ht="13.5" thickBot="1" x14ac:dyDescent="0.25">
      <c r="A25" s="250"/>
      <c r="B25" s="251" t="s">
        <v>16</v>
      </c>
      <c r="C25" s="252"/>
      <c r="D25" s="253"/>
      <c r="E25" s="253"/>
      <c r="F25" s="254" t="s">
        <v>14</v>
      </c>
      <c r="G25" s="206">
        <f>SUM(G23:G24)</f>
        <v>0</v>
      </c>
    </row>
    <row r="26" spans="1:13" ht="13.5" thickBot="1" x14ac:dyDescent="0.25">
      <c r="A26" s="250"/>
      <c r="B26" s="246"/>
      <c r="C26" s="255"/>
      <c r="D26" s="256"/>
      <c r="E26" s="256"/>
      <c r="F26" s="256"/>
      <c r="G26" s="257"/>
    </row>
    <row r="27" spans="1:13" ht="13.5" thickBot="1" x14ac:dyDescent="0.25">
      <c r="A27" s="258"/>
      <c r="B27" s="215" t="s">
        <v>17</v>
      </c>
      <c r="C27" s="268"/>
      <c r="D27" s="269"/>
      <c r="E27" s="269"/>
      <c r="F27" s="269"/>
      <c r="G27" s="270"/>
    </row>
    <row r="28" spans="1:13" ht="354.75" customHeight="1" x14ac:dyDescent="0.25">
      <c r="A28" s="271" t="s">
        <v>18</v>
      </c>
      <c r="B28" s="272" t="s">
        <v>19</v>
      </c>
      <c r="C28" s="273" t="s">
        <v>20</v>
      </c>
      <c r="D28" s="274">
        <f>L28/1.8</f>
        <v>8.3333333333333339</v>
      </c>
      <c r="E28" s="275">
        <v>18.100000000000001</v>
      </c>
      <c r="F28" s="276">
        <f>E28/$F$8</f>
        <v>18.100000000000001</v>
      </c>
      <c r="G28" s="277">
        <f>F28*D28</f>
        <v>150.83333333333334</v>
      </c>
      <c r="I28" s="278"/>
      <c r="K28" s="279" t="s">
        <v>51</v>
      </c>
      <c r="L28" s="280">
        <v>15</v>
      </c>
      <c r="M28" s="279"/>
    </row>
    <row r="29" spans="1:13" ht="201" customHeight="1" x14ac:dyDescent="0.25">
      <c r="A29" s="88" t="s">
        <v>25</v>
      </c>
      <c r="B29" s="89" t="s">
        <v>26</v>
      </c>
      <c r="C29" s="90" t="s">
        <v>27</v>
      </c>
      <c r="D29" s="91">
        <f>2+1.1+1</f>
        <v>4.0999999999999996</v>
      </c>
      <c r="E29" s="92">
        <v>2.1</v>
      </c>
      <c r="F29" s="93">
        <f>E29/$F$8</f>
        <v>2.1</v>
      </c>
      <c r="G29" s="94">
        <f>F29*D29</f>
        <v>8.61</v>
      </c>
      <c r="I29" s="278"/>
    </row>
    <row r="30" spans="1:13" ht="44.25" customHeight="1" x14ac:dyDescent="0.25">
      <c r="A30" s="88" t="s">
        <v>46</v>
      </c>
      <c r="B30" s="89" t="s">
        <v>29</v>
      </c>
      <c r="C30" s="95" t="s">
        <v>30</v>
      </c>
      <c r="D30" s="96">
        <f>1/L30*2</f>
        <v>0.53333333333333333</v>
      </c>
      <c r="E30" s="92">
        <v>70.040000000000006</v>
      </c>
      <c r="F30" s="93">
        <f>E30/$F$8</f>
        <v>70.040000000000006</v>
      </c>
      <c r="G30" s="97">
        <f>F30*D30</f>
        <v>37.354666666666667</v>
      </c>
      <c r="I30" s="278"/>
      <c r="K30" s="279" t="s">
        <v>31</v>
      </c>
      <c r="L30" s="281">
        <f>30/8</f>
        <v>3.75</v>
      </c>
      <c r="M30" s="279" t="s">
        <v>32</v>
      </c>
    </row>
    <row r="31" spans="1:13" x14ac:dyDescent="0.2">
      <c r="A31" s="236"/>
      <c r="B31" s="236"/>
      <c r="C31" s="273"/>
      <c r="D31" s="244"/>
      <c r="E31" s="244"/>
      <c r="F31" s="230">
        <f>D31/$F$8</f>
        <v>0</v>
      </c>
      <c r="G31" s="231">
        <f>F31*E31</f>
        <v>0</v>
      </c>
      <c r="I31" s="242"/>
    </row>
    <row r="32" spans="1:13" ht="13.5" thickBot="1" x14ac:dyDescent="0.25">
      <c r="A32" s="245"/>
      <c r="B32" s="282"/>
      <c r="C32" s="265"/>
      <c r="D32" s="266"/>
      <c r="E32" s="266"/>
      <c r="F32" s="230">
        <f>D32/$F$8</f>
        <v>0</v>
      </c>
      <c r="G32" s="267"/>
    </row>
    <row r="33" spans="1:7" ht="13.5" thickBot="1" x14ac:dyDescent="0.25">
      <c r="A33" s="250"/>
      <c r="B33" s="283" t="s">
        <v>33</v>
      </c>
      <c r="C33" s="252"/>
      <c r="D33" s="253"/>
      <c r="E33" s="253"/>
      <c r="F33" s="254" t="s">
        <v>14</v>
      </c>
      <c r="G33" s="206">
        <f>SUM(G28:G32)</f>
        <v>196.798</v>
      </c>
    </row>
    <row r="34" spans="1:7" ht="13.5" thickBot="1" x14ac:dyDescent="0.25">
      <c r="B34" s="284"/>
      <c r="C34" s="285"/>
      <c r="D34" s="286"/>
      <c r="E34" s="286"/>
      <c r="F34" s="287"/>
      <c r="G34" s="287"/>
    </row>
    <row r="35" spans="1:7" ht="13.5" thickBot="1" x14ac:dyDescent="0.25">
      <c r="B35" s="288"/>
      <c r="C35" s="288"/>
      <c r="D35" s="288"/>
      <c r="E35" s="288" t="s">
        <v>34</v>
      </c>
      <c r="F35" s="289" t="s">
        <v>35</v>
      </c>
      <c r="G35" s="206">
        <f>G33+G25+G20</f>
        <v>196.798</v>
      </c>
    </row>
  </sheetData>
  <mergeCells count="2">
    <mergeCell ref="A2:A3"/>
    <mergeCell ref="B2:G6"/>
  </mergeCells>
  <pageMargins left="0.7" right="0.7" top="0.75" bottom="0.75" header="0.3" footer="0.3"/>
  <pageSetup paperSize="9" scale="72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zoomScale="60" zoomScaleNormal="130" workbookViewId="0">
      <selection activeCell="B41" sqref="B41"/>
    </sheetView>
  </sheetViews>
  <sheetFormatPr defaultRowHeight="12.75" x14ac:dyDescent="0.2"/>
  <cols>
    <col min="1" max="1" width="13.7109375" style="195" customWidth="1"/>
    <col min="2" max="2" width="44.7109375" style="199" customWidth="1"/>
    <col min="3" max="3" width="12.7109375" style="200" customWidth="1"/>
    <col min="4" max="7" width="12.7109375" style="198" customWidth="1"/>
    <col min="8" max="10" width="9.140625" style="199"/>
    <col min="11" max="11" width="12.28515625" style="199" customWidth="1"/>
    <col min="12" max="256" width="9.140625" style="199"/>
    <col min="257" max="257" width="13.7109375" style="199" customWidth="1"/>
    <col min="258" max="258" width="44.7109375" style="199" customWidth="1"/>
    <col min="259" max="263" width="12.7109375" style="199" customWidth="1"/>
    <col min="264" max="266" width="9.140625" style="199"/>
    <col min="267" max="267" width="10.7109375" style="199" customWidth="1"/>
    <col min="268" max="512" width="9.140625" style="199"/>
    <col min="513" max="513" width="13.7109375" style="199" customWidth="1"/>
    <col min="514" max="514" width="44.7109375" style="199" customWidth="1"/>
    <col min="515" max="519" width="12.7109375" style="199" customWidth="1"/>
    <col min="520" max="522" width="9.140625" style="199"/>
    <col min="523" max="523" width="10.7109375" style="199" customWidth="1"/>
    <col min="524" max="768" width="9.140625" style="199"/>
    <col min="769" max="769" width="13.7109375" style="199" customWidth="1"/>
    <col min="770" max="770" width="44.7109375" style="199" customWidth="1"/>
    <col min="771" max="775" width="12.7109375" style="199" customWidth="1"/>
    <col min="776" max="778" width="9.140625" style="199"/>
    <col min="779" max="779" width="10.7109375" style="199" customWidth="1"/>
    <col min="780" max="1024" width="9.140625" style="199"/>
    <col min="1025" max="1025" width="13.7109375" style="199" customWidth="1"/>
    <col min="1026" max="1026" width="44.7109375" style="199" customWidth="1"/>
    <col min="1027" max="1031" width="12.7109375" style="199" customWidth="1"/>
    <col min="1032" max="1034" width="9.140625" style="199"/>
    <col min="1035" max="1035" width="10.7109375" style="199" customWidth="1"/>
    <col min="1036" max="1280" width="9.140625" style="199"/>
    <col min="1281" max="1281" width="13.7109375" style="199" customWidth="1"/>
    <col min="1282" max="1282" width="44.7109375" style="199" customWidth="1"/>
    <col min="1283" max="1287" width="12.7109375" style="199" customWidth="1"/>
    <col min="1288" max="1290" width="9.140625" style="199"/>
    <col min="1291" max="1291" width="10.7109375" style="199" customWidth="1"/>
    <col min="1292" max="1536" width="9.140625" style="199"/>
    <col min="1537" max="1537" width="13.7109375" style="199" customWidth="1"/>
    <col min="1538" max="1538" width="44.7109375" style="199" customWidth="1"/>
    <col min="1539" max="1543" width="12.7109375" style="199" customWidth="1"/>
    <col min="1544" max="1546" width="9.140625" style="199"/>
    <col min="1547" max="1547" width="10.7109375" style="199" customWidth="1"/>
    <col min="1548" max="1792" width="9.140625" style="199"/>
    <col min="1793" max="1793" width="13.7109375" style="199" customWidth="1"/>
    <col min="1794" max="1794" width="44.7109375" style="199" customWidth="1"/>
    <col min="1795" max="1799" width="12.7109375" style="199" customWidth="1"/>
    <col min="1800" max="1802" width="9.140625" style="199"/>
    <col min="1803" max="1803" width="10.7109375" style="199" customWidth="1"/>
    <col min="1804" max="2048" width="9.140625" style="199"/>
    <col min="2049" max="2049" width="13.7109375" style="199" customWidth="1"/>
    <col min="2050" max="2050" width="44.7109375" style="199" customWidth="1"/>
    <col min="2051" max="2055" width="12.7109375" style="199" customWidth="1"/>
    <col min="2056" max="2058" width="9.140625" style="199"/>
    <col min="2059" max="2059" width="10.7109375" style="199" customWidth="1"/>
    <col min="2060" max="2304" width="9.140625" style="199"/>
    <col min="2305" max="2305" width="13.7109375" style="199" customWidth="1"/>
    <col min="2306" max="2306" width="44.7109375" style="199" customWidth="1"/>
    <col min="2307" max="2311" width="12.7109375" style="199" customWidth="1"/>
    <col min="2312" max="2314" width="9.140625" style="199"/>
    <col min="2315" max="2315" width="10.7109375" style="199" customWidth="1"/>
    <col min="2316" max="2560" width="9.140625" style="199"/>
    <col min="2561" max="2561" width="13.7109375" style="199" customWidth="1"/>
    <col min="2562" max="2562" width="44.7109375" style="199" customWidth="1"/>
    <col min="2563" max="2567" width="12.7109375" style="199" customWidth="1"/>
    <col min="2568" max="2570" width="9.140625" style="199"/>
    <col min="2571" max="2571" width="10.7109375" style="199" customWidth="1"/>
    <col min="2572" max="2816" width="9.140625" style="199"/>
    <col min="2817" max="2817" width="13.7109375" style="199" customWidth="1"/>
    <col min="2818" max="2818" width="44.7109375" style="199" customWidth="1"/>
    <col min="2819" max="2823" width="12.7109375" style="199" customWidth="1"/>
    <col min="2824" max="2826" width="9.140625" style="199"/>
    <col min="2827" max="2827" width="10.7109375" style="199" customWidth="1"/>
    <col min="2828" max="3072" width="9.140625" style="199"/>
    <col min="3073" max="3073" width="13.7109375" style="199" customWidth="1"/>
    <col min="3074" max="3074" width="44.7109375" style="199" customWidth="1"/>
    <col min="3075" max="3079" width="12.7109375" style="199" customWidth="1"/>
    <col min="3080" max="3082" width="9.140625" style="199"/>
    <col min="3083" max="3083" width="10.7109375" style="199" customWidth="1"/>
    <col min="3084" max="3328" width="9.140625" style="199"/>
    <col min="3329" max="3329" width="13.7109375" style="199" customWidth="1"/>
    <col min="3330" max="3330" width="44.7109375" style="199" customWidth="1"/>
    <col min="3331" max="3335" width="12.7109375" style="199" customWidth="1"/>
    <col min="3336" max="3338" width="9.140625" style="199"/>
    <col min="3339" max="3339" width="10.7109375" style="199" customWidth="1"/>
    <col min="3340" max="3584" width="9.140625" style="199"/>
    <col min="3585" max="3585" width="13.7109375" style="199" customWidth="1"/>
    <col min="3586" max="3586" width="44.7109375" style="199" customWidth="1"/>
    <col min="3587" max="3591" width="12.7109375" style="199" customWidth="1"/>
    <col min="3592" max="3594" width="9.140625" style="199"/>
    <col min="3595" max="3595" width="10.7109375" style="199" customWidth="1"/>
    <col min="3596" max="3840" width="9.140625" style="199"/>
    <col min="3841" max="3841" width="13.7109375" style="199" customWidth="1"/>
    <col min="3842" max="3842" width="44.7109375" style="199" customWidth="1"/>
    <col min="3843" max="3847" width="12.7109375" style="199" customWidth="1"/>
    <col min="3848" max="3850" width="9.140625" style="199"/>
    <col min="3851" max="3851" width="10.7109375" style="199" customWidth="1"/>
    <col min="3852" max="4096" width="9.140625" style="199"/>
    <col min="4097" max="4097" width="13.7109375" style="199" customWidth="1"/>
    <col min="4098" max="4098" width="44.7109375" style="199" customWidth="1"/>
    <col min="4099" max="4103" width="12.7109375" style="199" customWidth="1"/>
    <col min="4104" max="4106" width="9.140625" style="199"/>
    <col min="4107" max="4107" width="10.7109375" style="199" customWidth="1"/>
    <col min="4108" max="4352" width="9.140625" style="199"/>
    <col min="4353" max="4353" width="13.7109375" style="199" customWidth="1"/>
    <col min="4354" max="4354" width="44.7109375" style="199" customWidth="1"/>
    <col min="4355" max="4359" width="12.7109375" style="199" customWidth="1"/>
    <col min="4360" max="4362" width="9.140625" style="199"/>
    <col min="4363" max="4363" width="10.7109375" style="199" customWidth="1"/>
    <col min="4364" max="4608" width="9.140625" style="199"/>
    <col min="4609" max="4609" width="13.7109375" style="199" customWidth="1"/>
    <col min="4610" max="4610" width="44.7109375" style="199" customWidth="1"/>
    <col min="4611" max="4615" width="12.7109375" style="199" customWidth="1"/>
    <col min="4616" max="4618" width="9.140625" style="199"/>
    <col min="4619" max="4619" width="10.7109375" style="199" customWidth="1"/>
    <col min="4620" max="4864" width="9.140625" style="199"/>
    <col min="4865" max="4865" width="13.7109375" style="199" customWidth="1"/>
    <col min="4866" max="4866" width="44.7109375" style="199" customWidth="1"/>
    <col min="4867" max="4871" width="12.7109375" style="199" customWidth="1"/>
    <col min="4872" max="4874" width="9.140625" style="199"/>
    <col min="4875" max="4875" width="10.7109375" style="199" customWidth="1"/>
    <col min="4876" max="5120" width="9.140625" style="199"/>
    <col min="5121" max="5121" width="13.7109375" style="199" customWidth="1"/>
    <col min="5122" max="5122" width="44.7109375" style="199" customWidth="1"/>
    <col min="5123" max="5127" width="12.7109375" style="199" customWidth="1"/>
    <col min="5128" max="5130" width="9.140625" style="199"/>
    <col min="5131" max="5131" width="10.7109375" style="199" customWidth="1"/>
    <col min="5132" max="5376" width="9.140625" style="199"/>
    <col min="5377" max="5377" width="13.7109375" style="199" customWidth="1"/>
    <col min="5378" max="5378" width="44.7109375" style="199" customWidth="1"/>
    <col min="5379" max="5383" width="12.7109375" style="199" customWidth="1"/>
    <col min="5384" max="5386" width="9.140625" style="199"/>
    <col min="5387" max="5387" width="10.7109375" style="199" customWidth="1"/>
    <col min="5388" max="5632" width="9.140625" style="199"/>
    <col min="5633" max="5633" width="13.7109375" style="199" customWidth="1"/>
    <col min="5634" max="5634" width="44.7109375" style="199" customWidth="1"/>
    <col min="5635" max="5639" width="12.7109375" style="199" customWidth="1"/>
    <col min="5640" max="5642" width="9.140625" style="199"/>
    <col min="5643" max="5643" width="10.7109375" style="199" customWidth="1"/>
    <col min="5644" max="5888" width="9.140625" style="199"/>
    <col min="5889" max="5889" width="13.7109375" style="199" customWidth="1"/>
    <col min="5890" max="5890" width="44.7109375" style="199" customWidth="1"/>
    <col min="5891" max="5895" width="12.7109375" style="199" customWidth="1"/>
    <col min="5896" max="5898" width="9.140625" style="199"/>
    <col min="5899" max="5899" width="10.7109375" style="199" customWidth="1"/>
    <col min="5900" max="6144" width="9.140625" style="199"/>
    <col min="6145" max="6145" width="13.7109375" style="199" customWidth="1"/>
    <col min="6146" max="6146" width="44.7109375" style="199" customWidth="1"/>
    <col min="6147" max="6151" width="12.7109375" style="199" customWidth="1"/>
    <col min="6152" max="6154" width="9.140625" style="199"/>
    <col min="6155" max="6155" width="10.7109375" style="199" customWidth="1"/>
    <col min="6156" max="6400" width="9.140625" style="199"/>
    <col min="6401" max="6401" width="13.7109375" style="199" customWidth="1"/>
    <col min="6402" max="6402" width="44.7109375" style="199" customWidth="1"/>
    <col min="6403" max="6407" width="12.7109375" style="199" customWidth="1"/>
    <col min="6408" max="6410" width="9.140625" style="199"/>
    <col min="6411" max="6411" width="10.7109375" style="199" customWidth="1"/>
    <col min="6412" max="6656" width="9.140625" style="199"/>
    <col min="6657" max="6657" width="13.7109375" style="199" customWidth="1"/>
    <col min="6658" max="6658" width="44.7109375" style="199" customWidth="1"/>
    <col min="6659" max="6663" width="12.7109375" style="199" customWidth="1"/>
    <col min="6664" max="6666" width="9.140625" style="199"/>
    <col min="6667" max="6667" width="10.7109375" style="199" customWidth="1"/>
    <col min="6668" max="6912" width="9.140625" style="199"/>
    <col min="6913" max="6913" width="13.7109375" style="199" customWidth="1"/>
    <col min="6914" max="6914" width="44.7109375" style="199" customWidth="1"/>
    <col min="6915" max="6919" width="12.7109375" style="199" customWidth="1"/>
    <col min="6920" max="6922" width="9.140625" style="199"/>
    <col min="6923" max="6923" width="10.7109375" style="199" customWidth="1"/>
    <col min="6924" max="7168" width="9.140625" style="199"/>
    <col min="7169" max="7169" width="13.7109375" style="199" customWidth="1"/>
    <col min="7170" max="7170" width="44.7109375" style="199" customWidth="1"/>
    <col min="7171" max="7175" width="12.7109375" style="199" customWidth="1"/>
    <col min="7176" max="7178" width="9.140625" style="199"/>
    <col min="7179" max="7179" width="10.7109375" style="199" customWidth="1"/>
    <col min="7180" max="7424" width="9.140625" style="199"/>
    <col min="7425" max="7425" width="13.7109375" style="199" customWidth="1"/>
    <col min="7426" max="7426" width="44.7109375" style="199" customWidth="1"/>
    <col min="7427" max="7431" width="12.7109375" style="199" customWidth="1"/>
    <col min="7432" max="7434" width="9.140625" style="199"/>
    <col min="7435" max="7435" width="10.7109375" style="199" customWidth="1"/>
    <col min="7436" max="7680" width="9.140625" style="199"/>
    <col min="7681" max="7681" width="13.7109375" style="199" customWidth="1"/>
    <col min="7682" max="7682" width="44.7109375" style="199" customWidth="1"/>
    <col min="7683" max="7687" width="12.7109375" style="199" customWidth="1"/>
    <col min="7688" max="7690" width="9.140625" style="199"/>
    <col min="7691" max="7691" width="10.7109375" style="199" customWidth="1"/>
    <col min="7692" max="7936" width="9.140625" style="199"/>
    <col min="7937" max="7937" width="13.7109375" style="199" customWidth="1"/>
    <col min="7938" max="7938" width="44.7109375" style="199" customWidth="1"/>
    <col min="7939" max="7943" width="12.7109375" style="199" customWidth="1"/>
    <col min="7944" max="7946" width="9.140625" style="199"/>
    <col min="7947" max="7947" width="10.7109375" style="199" customWidth="1"/>
    <col min="7948" max="8192" width="9.140625" style="199"/>
    <col min="8193" max="8193" width="13.7109375" style="199" customWidth="1"/>
    <col min="8194" max="8194" width="44.7109375" style="199" customWidth="1"/>
    <col min="8195" max="8199" width="12.7109375" style="199" customWidth="1"/>
    <col min="8200" max="8202" width="9.140625" style="199"/>
    <col min="8203" max="8203" width="10.7109375" style="199" customWidth="1"/>
    <col min="8204" max="8448" width="9.140625" style="199"/>
    <col min="8449" max="8449" width="13.7109375" style="199" customWidth="1"/>
    <col min="8450" max="8450" width="44.7109375" style="199" customWidth="1"/>
    <col min="8451" max="8455" width="12.7109375" style="199" customWidth="1"/>
    <col min="8456" max="8458" width="9.140625" style="199"/>
    <col min="8459" max="8459" width="10.7109375" style="199" customWidth="1"/>
    <col min="8460" max="8704" width="9.140625" style="199"/>
    <col min="8705" max="8705" width="13.7109375" style="199" customWidth="1"/>
    <col min="8706" max="8706" width="44.7109375" style="199" customWidth="1"/>
    <col min="8707" max="8711" width="12.7109375" style="199" customWidth="1"/>
    <col min="8712" max="8714" width="9.140625" style="199"/>
    <col min="8715" max="8715" width="10.7109375" style="199" customWidth="1"/>
    <col min="8716" max="8960" width="9.140625" style="199"/>
    <col min="8961" max="8961" width="13.7109375" style="199" customWidth="1"/>
    <col min="8962" max="8962" width="44.7109375" style="199" customWidth="1"/>
    <col min="8963" max="8967" width="12.7109375" style="199" customWidth="1"/>
    <col min="8968" max="8970" width="9.140625" style="199"/>
    <col min="8971" max="8971" width="10.7109375" style="199" customWidth="1"/>
    <col min="8972" max="9216" width="9.140625" style="199"/>
    <col min="9217" max="9217" width="13.7109375" style="199" customWidth="1"/>
    <col min="9218" max="9218" width="44.7109375" style="199" customWidth="1"/>
    <col min="9219" max="9223" width="12.7109375" style="199" customWidth="1"/>
    <col min="9224" max="9226" width="9.140625" style="199"/>
    <col min="9227" max="9227" width="10.7109375" style="199" customWidth="1"/>
    <col min="9228" max="9472" width="9.140625" style="199"/>
    <col min="9473" max="9473" width="13.7109375" style="199" customWidth="1"/>
    <col min="9474" max="9474" width="44.7109375" style="199" customWidth="1"/>
    <col min="9475" max="9479" width="12.7109375" style="199" customWidth="1"/>
    <col min="9480" max="9482" width="9.140625" style="199"/>
    <col min="9483" max="9483" width="10.7109375" style="199" customWidth="1"/>
    <col min="9484" max="9728" width="9.140625" style="199"/>
    <col min="9729" max="9729" width="13.7109375" style="199" customWidth="1"/>
    <col min="9730" max="9730" width="44.7109375" style="199" customWidth="1"/>
    <col min="9731" max="9735" width="12.7109375" style="199" customWidth="1"/>
    <col min="9736" max="9738" width="9.140625" style="199"/>
    <col min="9739" max="9739" width="10.7109375" style="199" customWidth="1"/>
    <col min="9740" max="9984" width="9.140625" style="199"/>
    <col min="9985" max="9985" width="13.7109375" style="199" customWidth="1"/>
    <col min="9986" max="9986" width="44.7109375" style="199" customWidth="1"/>
    <col min="9987" max="9991" width="12.7109375" style="199" customWidth="1"/>
    <col min="9992" max="9994" width="9.140625" style="199"/>
    <col min="9995" max="9995" width="10.7109375" style="199" customWidth="1"/>
    <col min="9996" max="10240" width="9.140625" style="199"/>
    <col min="10241" max="10241" width="13.7109375" style="199" customWidth="1"/>
    <col min="10242" max="10242" width="44.7109375" style="199" customWidth="1"/>
    <col min="10243" max="10247" width="12.7109375" style="199" customWidth="1"/>
    <col min="10248" max="10250" width="9.140625" style="199"/>
    <col min="10251" max="10251" width="10.7109375" style="199" customWidth="1"/>
    <col min="10252" max="10496" width="9.140625" style="199"/>
    <col min="10497" max="10497" width="13.7109375" style="199" customWidth="1"/>
    <col min="10498" max="10498" width="44.7109375" style="199" customWidth="1"/>
    <col min="10499" max="10503" width="12.7109375" style="199" customWidth="1"/>
    <col min="10504" max="10506" width="9.140625" style="199"/>
    <col min="10507" max="10507" width="10.7109375" style="199" customWidth="1"/>
    <col min="10508" max="10752" width="9.140625" style="199"/>
    <col min="10753" max="10753" width="13.7109375" style="199" customWidth="1"/>
    <col min="10754" max="10754" width="44.7109375" style="199" customWidth="1"/>
    <col min="10755" max="10759" width="12.7109375" style="199" customWidth="1"/>
    <col min="10760" max="10762" width="9.140625" style="199"/>
    <col min="10763" max="10763" width="10.7109375" style="199" customWidth="1"/>
    <col min="10764" max="11008" width="9.140625" style="199"/>
    <col min="11009" max="11009" width="13.7109375" style="199" customWidth="1"/>
    <col min="11010" max="11010" width="44.7109375" style="199" customWidth="1"/>
    <col min="11011" max="11015" width="12.7109375" style="199" customWidth="1"/>
    <col min="11016" max="11018" width="9.140625" style="199"/>
    <col min="11019" max="11019" width="10.7109375" style="199" customWidth="1"/>
    <col min="11020" max="11264" width="9.140625" style="199"/>
    <col min="11265" max="11265" width="13.7109375" style="199" customWidth="1"/>
    <col min="11266" max="11266" width="44.7109375" style="199" customWidth="1"/>
    <col min="11267" max="11271" width="12.7109375" style="199" customWidth="1"/>
    <col min="11272" max="11274" width="9.140625" style="199"/>
    <col min="11275" max="11275" width="10.7109375" style="199" customWidth="1"/>
    <col min="11276" max="11520" width="9.140625" style="199"/>
    <col min="11521" max="11521" width="13.7109375" style="199" customWidth="1"/>
    <col min="11522" max="11522" width="44.7109375" style="199" customWidth="1"/>
    <col min="11523" max="11527" width="12.7109375" style="199" customWidth="1"/>
    <col min="11528" max="11530" width="9.140625" style="199"/>
    <col min="11531" max="11531" width="10.7109375" style="199" customWidth="1"/>
    <col min="11532" max="11776" width="9.140625" style="199"/>
    <col min="11777" max="11777" width="13.7109375" style="199" customWidth="1"/>
    <col min="11778" max="11778" width="44.7109375" style="199" customWidth="1"/>
    <col min="11779" max="11783" width="12.7109375" style="199" customWidth="1"/>
    <col min="11784" max="11786" width="9.140625" style="199"/>
    <col min="11787" max="11787" width="10.7109375" style="199" customWidth="1"/>
    <col min="11788" max="12032" width="9.140625" style="199"/>
    <col min="12033" max="12033" width="13.7109375" style="199" customWidth="1"/>
    <col min="12034" max="12034" width="44.7109375" style="199" customWidth="1"/>
    <col min="12035" max="12039" width="12.7109375" style="199" customWidth="1"/>
    <col min="12040" max="12042" width="9.140625" style="199"/>
    <col min="12043" max="12043" width="10.7109375" style="199" customWidth="1"/>
    <col min="12044" max="12288" width="9.140625" style="199"/>
    <col min="12289" max="12289" width="13.7109375" style="199" customWidth="1"/>
    <col min="12290" max="12290" width="44.7109375" style="199" customWidth="1"/>
    <col min="12291" max="12295" width="12.7109375" style="199" customWidth="1"/>
    <col min="12296" max="12298" width="9.140625" style="199"/>
    <col min="12299" max="12299" width="10.7109375" style="199" customWidth="1"/>
    <col min="12300" max="12544" width="9.140625" style="199"/>
    <col min="12545" max="12545" width="13.7109375" style="199" customWidth="1"/>
    <col min="12546" max="12546" width="44.7109375" style="199" customWidth="1"/>
    <col min="12547" max="12551" width="12.7109375" style="199" customWidth="1"/>
    <col min="12552" max="12554" width="9.140625" style="199"/>
    <col min="12555" max="12555" width="10.7109375" style="199" customWidth="1"/>
    <col min="12556" max="12800" width="9.140625" style="199"/>
    <col min="12801" max="12801" width="13.7109375" style="199" customWidth="1"/>
    <col min="12802" max="12802" width="44.7109375" style="199" customWidth="1"/>
    <col min="12803" max="12807" width="12.7109375" style="199" customWidth="1"/>
    <col min="12808" max="12810" width="9.140625" style="199"/>
    <col min="12811" max="12811" width="10.7109375" style="199" customWidth="1"/>
    <col min="12812" max="13056" width="9.140625" style="199"/>
    <col min="13057" max="13057" width="13.7109375" style="199" customWidth="1"/>
    <col min="13058" max="13058" width="44.7109375" style="199" customWidth="1"/>
    <col min="13059" max="13063" width="12.7109375" style="199" customWidth="1"/>
    <col min="13064" max="13066" width="9.140625" style="199"/>
    <col min="13067" max="13067" width="10.7109375" style="199" customWidth="1"/>
    <col min="13068" max="13312" width="9.140625" style="199"/>
    <col min="13313" max="13313" width="13.7109375" style="199" customWidth="1"/>
    <col min="13314" max="13314" width="44.7109375" style="199" customWidth="1"/>
    <col min="13315" max="13319" width="12.7109375" style="199" customWidth="1"/>
    <col min="13320" max="13322" width="9.140625" style="199"/>
    <col min="13323" max="13323" width="10.7109375" style="199" customWidth="1"/>
    <col min="13324" max="13568" width="9.140625" style="199"/>
    <col min="13569" max="13569" width="13.7109375" style="199" customWidth="1"/>
    <col min="13570" max="13570" width="44.7109375" style="199" customWidth="1"/>
    <col min="13571" max="13575" width="12.7109375" style="199" customWidth="1"/>
    <col min="13576" max="13578" width="9.140625" style="199"/>
    <col min="13579" max="13579" width="10.7109375" style="199" customWidth="1"/>
    <col min="13580" max="13824" width="9.140625" style="199"/>
    <col min="13825" max="13825" width="13.7109375" style="199" customWidth="1"/>
    <col min="13826" max="13826" width="44.7109375" style="199" customWidth="1"/>
    <col min="13827" max="13831" width="12.7109375" style="199" customWidth="1"/>
    <col min="13832" max="13834" width="9.140625" style="199"/>
    <col min="13835" max="13835" width="10.7109375" style="199" customWidth="1"/>
    <col min="13836" max="14080" width="9.140625" style="199"/>
    <col min="14081" max="14081" width="13.7109375" style="199" customWidth="1"/>
    <col min="14082" max="14082" width="44.7109375" style="199" customWidth="1"/>
    <col min="14083" max="14087" width="12.7109375" style="199" customWidth="1"/>
    <col min="14088" max="14090" width="9.140625" style="199"/>
    <col min="14091" max="14091" width="10.7109375" style="199" customWidth="1"/>
    <col min="14092" max="14336" width="9.140625" style="199"/>
    <col min="14337" max="14337" width="13.7109375" style="199" customWidth="1"/>
    <col min="14338" max="14338" width="44.7109375" style="199" customWidth="1"/>
    <col min="14339" max="14343" width="12.7109375" style="199" customWidth="1"/>
    <col min="14344" max="14346" width="9.140625" style="199"/>
    <col min="14347" max="14347" width="10.7109375" style="199" customWidth="1"/>
    <col min="14348" max="14592" width="9.140625" style="199"/>
    <col min="14593" max="14593" width="13.7109375" style="199" customWidth="1"/>
    <col min="14594" max="14594" width="44.7109375" style="199" customWidth="1"/>
    <col min="14595" max="14599" width="12.7109375" style="199" customWidth="1"/>
    <col min="14600" max="14602" width="9.140625" style="199"/>
    <col min="14603" max="14603" width="10.7109375" style="199" customWidth="1"/>
    <col min="14604" max="14848" width="9.140625" style="199"/>
    <col min="14849" max="14849" width="13.7109375" style="199" customWidth="1"/>
    <col min="14850" max="14850" width="44.7109375" style="199" customWidth="1"/>
    <col min="14851" max="14855" width="12.7109375" style="199" customWidth="1"/>
    <col min="14856" max="14858" width="9.140625" style="199"/>
    <col min="14859" max="14859" width="10.7109375" style="199" customWidth="1"/>
    <col min="14860" max="15104" width="9.140625" style="199"/>
    <col min="15105" max="15105" width="13.7109375" style="199" customWidth="1"/>
    <col min="15106" max="15106" width="44.7109375" style="199" customWidth="1"/>
    <col min="15107" max="15111" width="12.7109375" style="199" customWidth="1"/>
    <col min="15112" max="15114" width="9.140625" style="199"/>
    <col min="15115" max="15115" width="10.7109375" style="199" customWidth="1"/>
    <col min="15116" max="15360" width="9.140625" style="199"/>
    <col min="15361" max="15361" width="13.7109375" style="199" customWidth="1"/>
    <col min="15362" max="15362" width="44.7109375" style="199" customWidth="1"/>
    <col min="15363" max="15367" width="12.7109375" style="199" customWidth="1"/>
    <col min="15368" max="15370" width="9.140625" style="199"/>
    <col min="15371" max="15371" width="10.7109375" style="199" customWidth="1"/>
    <col min="15372" max="15616" width="9.140625" style="199"/>
    <col min="15617" max="15617" width="13.7109375" style="199" customWidth="1"/>
    <col min="15618" max="15618" width="44.7109375" style="199" customWidth="1"/>
    <col min="15619" max="15623" width="12.7109375" style="199" customWidth="1"/>
    <col min="15624" max="15626" width="9.140625" style="199"/>
    <col min="15627" max="15627" width="10.7109375" style="199" customWidth="1"/>
    <col min="15628" max="15872" width="9.140625" style="199"/>
    <col min="15873" max="15873" width="13.7109375" style="199" customWidth="1"/>
    <col min="15874" max="15874" width="44.7109375" style="199" customWidth="1"/>
    <col min="15875" max="15879" width="12.7109375" style="199" customWidth="1"/>
    <col min="15880" max="15882" width="9.140625" style="199"/>
    <col min="15883" max="15883" width="10.7109375" style="199" customWidth="1"/>
    <col min="15884" max="16128" width="9.140625" style="199"/>
    <col min="16129" max="16129" width="13.7109375" style="199" customWidth="1"/>
    <col min="16130" max="16130" width="44.7109375" style="199" customWidth="1"/>
    <col min="16131" max="16135" width="12.7109375" style="199" customWidth="1"/>
    <col min="16136" max="16138" width="9.140625" style="199"/>
    <col min="16139" max="16139" width="10.7109375" style="199" customWidth="1"/>
    <col min="16140" max="16384" width="9.140625" style="199"/>
  </cols>
  <sheetData>
    <row r="1" spans="1:12" ht="13.5" thickBot="1" x14ac:dyDescent="0.25">
      <c r="B1" s="196"/>
      <c r="C1" s="197"/>
    </row>
    <row r="2" spans="1:12" x14ac:dyDescent="0.2">
      <c r="A2" s="379" t="s">
        <v>52</v>
      </c>
      <c r="B2" s="381" t="s">
        <v>53</v>
      </c>
      <c r="C2" s="382"/>
      <c r="D2" s="382"/>
      <c r="E2" s="382"/>
      <c r="F2" s="382"/>
      <c r="G2" s="383"/>
    </row>
    <row r="3" spans="1:12" ht="13.5" thickBot="1" x14ac:dyDescent="0.25">
      <c r="A3" s="380"/>
      <c r="B3" s="384"/>
      <c r="C3" s="385"/>
      <c r="D3" s="385"/>
      <c r="E3" s="385"/>
      <c r="F3" s="385"/>
      <c r="G3" s="386"/>
    </row>
    <row r="4" spans="1:12" x14ac:dyDescent="0.2">
      <c r="B4" s="384"/>
      <c r="C4" s="385"/>
      <c r="D4" s="385"/>
      <c r="E4" s="385"/>
      <c r="F4" s="385"/>
      <c r="G4" s="386"/>
    </row>
    <row r="5" spans="1:12" x14ac:dyDescent="0.2">
      <c r="B5" s="384"/>
      <c r="C5" s="385"/>
      <c r="D5" s="385"/>
      <c r="E5" s="385"/>
      <c r="F5" s="385"/>
      <c r="G5" s="386"/>
    </row>
    <row r="6" spans="1:12" x14ac:dyDescent="0.2">
      <c r="B6" s="387"/>
      <c r="C6" s="388"/>
      <c r="D6" s="388"/>
      <c r="E6" s="388"/>
      <c r="F6" s="388"/>
      <c r="G6" s="389"/>
    </row>
    <row r="7" spans="1:12" ht="13.5" thickBot="1" x14ac:dyDescent="0.25"/>
    <row r="8" spans="1:12" s="202" customFormat="1" ht="13.5" thickBot="1" x14ac:dyDescent="0.25">
      <c r="A8" s="201"/>
      <c r="B8" s="202" t="s">
        <v>2</v>
      </c>
      <c r="C8" s="203"/>
      <c r="D8" s="204"/>
      <c r="E8" s="205" t="s">
        <v>3</v>
      </c>
      <c r="F8" s="206">
        <v>1</v>
      </c>
      <c r="G8" s="204"/>
    </row>
    <row r="9" spans="1:12" ht="13.5" thickBot="1" x14ac:dyDescent="0.25">
      <c r="B9" s="202"/>
      <c r="E9" s="205"/>
      <c r="F9" s="206"/>
    </row>
    <row r="10" spans="1:12" ht="13.5" thickBot="1" x14ac:dyDescent="0.25">
      <c r="B10" s="202"/>
      <c r="E10" s="205"/>
      <c r="F10" s="206"/>
    </row>
    <row r="11" spans="1:12" ht="13.5" thickBot="1" x14ac:dyDescent="0.25"/>
    <row r="12" spans="1:12" s="210" customFormat="1" x14ac:dyDescent="0.2">
      <c r="A12" s="207" t="s">
        <v>4</v>
      </c>
      <c r="B12" s="208" t="s">
        <v>5</v>
      </c>
      <c r="C12" s="208" t="s">
        <v>6</v>
      </c>
      <c r="D12" s="209" t="s">
        <v>7</v>
      </c>
      <c r="E12" s="209" t="s">
        <v>8</v>
      </c>
      <c r="F12" s="209" t="s">
        <v>9</v>
      </c>
      <c r="G12" s="209" t="s">
        <v>10</v>
      </c>
    </row>
    <row r="13" spans="1:12" s="210" customFormat="1" ht="13.5" thickBot="1" x14ac:dyDescent="0.25">
      <c r="A13" s="211" t="s">
        <v>11</v>
      </c>
      <c r="B13" s="212"/>
      <c r="C13" s="212"/>
      <c r="D13" s="213"/>
      <c r="E13" s="213"/>
      <c r="F13" s="213"/>
      <c r="G13" s="213"/>
    </row>
    <row r="14" spans="1:12" s="210" customFormat="1" ht="13.5" thickBot="1" x14ac:dyDescent="0.25">
      <c r="A14" s="214"/>
      <c r="B14" s="215" t="s">
        <v>12</v>
      </c>
      <c r="C14" s="216"/>
      <c r="D14" s="217"/>
      <c r="E14" s="217"/>
      <c r="F14" s="217"/>
      <c r="G14" s="218"/>
    </row>
    <row r="15" spans="1:12" s="225" customFormat="1" x14ac:dyDescent="0.2">
      <c r="A15" s="219"/>
      <c r="B15" s="220"/>
      <c r="C15" s="221"/>
      <c r="D15" s="222"/>
      <c r="E15" s="222"/>
      <c r="F15" s="223"/>
      <c r="G15" s="224"/>
    </row>
    <row r="16" spans="1:12" s="232" customFormat="1" x14ac:dyDescent="0.2">
      <c r="A16" s="226"/>
      <c r="B16" s="227"/>
      <c r="C16" s="228"/>
      <c r="D16" s="229"/>
      <c r="E16" s="229"/>
      <c r="F16" s="230"/>
      <c r="G16" s="231"/>
      <c r="I16" s="233"/>
      <c r="J16" s="234"/>
      <c r="K16" s="235"/>
      <c r="L16" s="235"/>
    </row>
    <row r="17" spans="1:13" x14ac:dyDescent="0.2">
      <c r="A17" s="236"/>
      <c r="B17" s="237"/>
      <c r="C17" s="238"/>
      <c r="D17" s="239"/>
      <c r="E17" s="239"/>
      <c r="F17" s="240"/>
      <c r="G17" s="241"/>
      <c r="I17" s="242"/>
    </row>
    <row r="18" spans="1:13" x14ac:dyDescent="0.2">
      <c r="A18" s="236"/>
      <c r="B18" s="243"/>
      <c r="C18" s="238"/>
      <c r="D18" s="244"/>
      <c r="E18" s="244"/>
      <c r="F18" s="240"/>
      <c r="G18" s="241"/>
      <c r="I18" s="242"/>
    </row>
    <row r="19" spans="1:13" ht="13.5" thickBot="1" x14ac:dyDescent="0.25">
      <c r="A19" s="245"/>
      <c r="B19" s="246"/>
      <c r="C19" s="247"/>
      <c r="D19" s="248"/>
      <c r="E19" s="248"/>
      <c r="F19" s="248"/>
      <c r="G19" s="249"/>
    </row>
    <row r="20" spans="1:13" ht="13.5" thickBot="1" x14ac:dyDescent="0.25">
      <c r="A20" s="250"/>
      <c r="B20" s="251" t="s">
        <v>13</v>
      </c>
      <c r="C20" s="252"/>
      <c r="D20" s="253"/>
      <c r="E20" s="253"/>
      <c r="F20" s="254" t="s">
        <v>14</v>
      </c>
      <c r="G20" s="206">
        <f>SUM(G15:G19)</f>
        <v>0</v>
      </c>
    </row>
    <row r="21" spans="1:13" ht="13.5" thickBot="1" x14ac:dyDescent="0.25">
      <c r="A21" s="250"/>
      <c r="B21" s="246"/>
      <c r="C21" s="255"/>
      <c r="D21" s="256"/>
      <c r="E21" s="256"/>
      <c r="F21" s="256"/>
      <c r="G21" s="257"/>
    </row>
    <row r="22" spans="1:13" ht="13.5" thickBot="1" x14ac:dyDescent="0.25">
      <c r="A22" s="258"/>
      <c r="B22" s="215" t="s">
        <v>15</v>
      </c>
      <c r="C22" s="255"/>
      <c r="D22" s="256"/>
      <c r="E22" s="256"/>
      <c r="F22" s="256"/>
      <c r="G22" s="257"/>
    </row>
    <row r="23" spans="1:13" s="264" customFormat="1" x14ac:dyDescent="0.2">
      <c r="A23" s="259"/>
      <c r="B23" s="260"/>
      <c r="C23" s="261"/>
      <c r="D23" s="262"/>
      <c r="E23" s="262"/>
      <c r="F23" s="262"/>
      <c r="G23" s="263"/>
    </row>
    <row r="24" spans="1:13" ht="13.5" thickBot="1" x14ac:dyDescent="0.25">
      <c r="A24" s="245"/>
      <c r="B24" s="246"/>
      <c r="C24" s="265"/>
      <c r="D24" s="266"/>
      <c r="E24" s="266"/>
      <c r="F24" s="240"/>
      <c r="G24" s="267"/>
      <c r="I24" s="242"/>
    </row>
    <row r="25" spans="1:13" ht="13.5" thickBot="1" x14ac:dyDescent="0.25">
      <c r="A25" s="250"/>
      <c r="B25" s="251" t="s">
        <v>16</v>
      </c>
      <c r="C25" s="252"/>
      <c r="D25" s="253"/>
      <c r="E25" s="253"/>
      <c r="F25" s="254" t="s">
        <v>14</v>
      </c>
      <c r="G25" s="206">
        <f>SUM(G23:G24)</f>
        <v>0</v>
      </c>
    </row>
    <row r="26" spans="1:13" ht="13.5" thickBot="1" x14ac:dyDescent="0.25">
      <c r="A26" s="250"/>
      <c r="B26" s="246"/>
      <c r="C26" s="255"/>
      <c r="D26" s="256"/>
      <c r="E26" s="256"/>
      <c r="F26" s="256"/>
      <c r="G26" s="257"/>
    </row>
    <row r="27" spans="1:13" ht="13.5" thickBot="1" x14ac:dyDescent="0.25">
      <c r="A27" s="258"/>
      <c r="B27" s="215" t="s">
        <v>17</v>
      </c>
      <c r="C27" s="268"/>
      <c r="D27" s="269"/>
      <c r="E27" s="269"/>
      <c r="F27" s="269"/>
      <c r="G27" s="270"/>
    </row>
    <row r="28" spans="1:13" ht="339.75" customHeight="1" x14ac:dyDescent="0.25">
      <c r="A28" s="271" t="s">
        <v>38</v>
      </c>
      <c r="B28" s="272" t="s">
        <v>39</v>
      </c>
      <c r="C28" s="273" t="s">
        <v>20</v>
      </c>
      <c r="D28" s="274">
        <f>L28/1.8</f>
        <v>8.3333333333333339</v>
      </c>
      <c r="E28" s="275">
        <v>0.85</v>
      </c>
      <c r="F28" s="276">
        <f>E28/$F$8</f>
        <v>0.85</v>
      </c>
      <c r="G28" s="277">
        <f>F28*D28</f>
        <v>7.0833333333333339</v>
      </c>
      <c r="I28" s="278"/>
      <c r="K28" s="279" t="s">
        <v>51</v>
      </c>
      <c r="L28" s="280">
        <v>15</v>
      </c>
      <c r="M28" s="279"/>
    </row>
    <row r="29" spans="1:13" ht="201" customHeight="1" x14ac:dyDescent="0.25">
      <c r="A29" s="88" t="s">
        <v>40</v>
      </c>
      <c r="B29" s="89" t="s">
        <v>41</v>
      </c>
      <c r="C29" s="90" t="s">
        <v>27</v>
      </c>
      <c r="D29" s="91">
        <f>2+1.1+1</f>
        <v>4.0999999999999996</v>
      </c>
      <c r="E29" s="92">
        <v>0.25</v>
      </c>
      <c r="F29" s="93">
        <f>E29/$F$8</f>
        <v>0.25</v>
      </c>
      <c r="G29" s="94">
        <f>F29*D29</f>
        <v>1.0249999999999999</v>
      </c>
      <c r="I29" s="278"/>
    </row>
    <row r="30" spans="1:13" x14ac:dyDescent="0.2">
      <c r="A30" s="236"/>
      <c r="B30" s="236"/>
      <c r="C30" s="273"/>
      <c r="D30" s="244"/>
      <c r="E30" s="244"/>
      <c r="F30" s="230">
        <f>D30/$F$8</f>
        <v>0</v>
      </c>
      <c r="G30" s="231">
        <f>F30*E30</f>
        <v>0</v>
      </c>
      <c r="I30" s="242"/>
    </row>
    <row r="31" spans="1:13" ht="13.5" thickBot="1" x14ac:dyDescent="0.25">
      <c r="A31" s="245"/>
      <c r="B31" s="282"/>
      <c r="C31" s="265"/>
      <c r="D31" s="266"/>
      <c r="E31" s="266"/>
      <c r="F31" s="230">
        <f>D31/$F$8</f>
        <v>0</v>
      </c>
      <c r="G31" s="267"/>
    </row>
    <row r="32" spans="1:13" ht="13.5" thickBot="1" x14ac:dyDescent="0.25">
      <c r="A32" s="250"/>
      <c r="B32" s="283" t="s">
        <v>33</v>
      </c>
      <c r="C32" s="252"/>
      <c r="D32" s="253"/>
      <c r="E32" s="253"/>
      <c r="F32" s="254" t="s">
        <v>14</v>
      </c>
      <c r="G32" s="206">
        <f>SUM(G28:G31)</f>
        <v>8.1083333333333343</v>
      </c>
    </row>
    <row r="33" spans="2:7" ht="13.5" thickBot="1" x14ac:dyDescent="0.25">
      <c r="B33" s="284"/>
      <c r="C33" s="285"/>
      <c r="D33" s="286"/>
      <c r="E33" s="286"/>
      <c r="F33" s="287"/>
      <c r="G33" s="287"/>
    </row>
    <row r="34" spans="2:7" ht="13.5" thickBot="1" x14ac:dyDescent="0.25">
      <c r="B34" s="288"/>
      <c r="C34" s="288"/>
      <c r="D34" s="288"/>
      <c r="E34" s="288" t="s">
        <v>34</v>
      </c>
      <c r="F34" s="289" t="s">
        <v>35</v>
      </c>
      <c r="G34" s="206">
        <f>G32+G25+G20</f>
        <v>8.1083333333333343</v>
      </c>
    </row>
  </sheetData>
  <mergeCells count="2">
    <mergeCell ref="A2:A3"/>
    <mergeCell ref="B2:G6"/>
  </mergeCells>
  <pageMargins left="0.7" right="0.7" top="0.75" bottom="0.75" header="0.3" footer="0.3"/>
  <pageSetup paperSize="9" scale="7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P32" sqref="P32"/>
    </sheetView>
  </sheetViews>
  <sheetFormatPr defaultRowHeight="15" x14ac:dyDescent="0.25"/>
  <cols>
    <col min="1" max="1" width="7.85546875" customWidth="1"/>
    <col min="2" max="2" width="11.28515625" customWidth="1"/>
    <col min="3" max="3" width="40.7109375" customWidth="1"/>
    <col min="4" max="4" width="8.7109375" customWidth="1"/>
    <col min="5" max="9" width="10.7109375" customWidth="1"/>
    <col min="257" max="257" width="7.85546875" customWidth="1"/>
    <col min="258" max="258" width="11.28515625" customWidth="1"/>
    <col min="259" max="259" width="40.7109375" customWidth="1"/>
    <col min="260" max="260" width="8.7109375" customWidth="1"/>
    <col min="261" max="265" width="10.7109375" customWidth="1"/>
    <col min="513" max="513" width="7.85546875" customWidth="1"/>
    <col min="514" max="514" width="11.28515625" customWidth="1"/>
    <col min="515" max="515" width="40.7109375" customWidth="1"/>
    <col min="516" max="516" width="8.7109375" customWidth="1"/>
    <col min="517" max="521" width="10.7109375" customWidth="1"/>
    <col min="769" max="769" width="7.85546875" customWidth="1"/>
    <col min="770" max="770" width="11.28515625" customWidth="1"/>
    <col min="771" max="771" width="40.7109375" customWidth="1"/>
    <col min="772" max="772" width="8.7109375" customWidth="1"/>
    <col min="773" max="777" width="10.7109375" customWidth="1"/>
    <col min="1025" max="1025" width="7.85546875" customWidth="1"/>
    <col min="1026" max="1026" width="11.28515625" customWidth="1"/>
    <col min="1027" max="1027" width="40.7109375" customWidth="1"/>
    <col min="1028" max="1028" width="8.7109375" customWidth="1"/>
    <col min="1029" max="1033" width="10.7109375" customWidth="1"/>
    <col min="1281" max="1281" width="7.85546875" customWidth="1"/>
    <col min="1282" max="1282" width="11.28515625" customWidth="1"/>
    <col min="1283" max="1283" width="40.7109375" customWidth="1"/>
    <col min="1284" max="1284" width="8.7109375" customWidth="1"/>
    <col min="1285" max="1289" width="10.7109375" customWidth="1"/>
    <col min="1537" max="1537" width="7.85546875" customWidth="1"/>
    <col min="1538" max="1538" width="11.28515625" customWidth="1"/>
    <col min="1539" max="1539" width="40.7109375" customWidth="1"/>
    <col min="1540" max="1540" width="8.7109375" customWidth="1"/>
    <col min="1541" max="1545" width="10.7109375" customWidth="1"/>
    <col min="1793" max="1793" width="7.85546875" customWidth="1"/>
    <col min="1794" max="1794" width="11.28515625" customWidth="1"/>
    <col min="1795" max="1795" width="40.7109375" customWidth="1"/>
    <col min="1796" max="1796" width="8.7109375" customWidth="1"/>
    <col min="1797" max="1801" width="10.7109375" customWidth="1"/>
    <col min="2049" max="2049" width="7.85546875" customWidth="1"/>
    <col min="2050" max="2050" width="11.28515625" customWidth="1"/>
    <col min="2051" max="2051" width="40.7109375" customWidth="1"/>
    <col min="2052" max="2052" width="8.7109375" customWidth="1"/>
    <col min="2053" max="2057" width="10.7109375" customWidth="1"/>
    <col min="2305" max="2305" width="7.85546875" customWidth="1"/>
    <col min="2306" max="2306" width="11.28515625" customWidth="1"/>
    <col min="2307" max="2307" width="40.7109375" customWidth="1"/>
    <col min="2308" max="2308" width="8.7109375" customWidth="1"/>
    <col min="2309" max="2313" width="10.7109375" customWidth="1"/>
    <col min="2561" max="2561" width="7.85546875" customWidth="1"/>
    <col min="2562" max="2562" width="11.28515625" customWidth="1"/>
    <col min="2563" max="2563" width="40.7109375" customWidth="1"/>
    <col min="2564" max="2564" width="8.7109375" customWidth="1"/>
    <col min="2565" max="2569" width="10.7109375" customWidth="1"/>
    <col min="2817" max="2817" width="7.85546875" customWidth="1"/>
    <col min="2818" max="2818" width="11.28515625" customWidth="1"/>
    <col min="2819" max="2819" width="40.7109375" customWidth="1"/>
    <col min="2820" max="2820" width="8.7109375" customWidth="1"/>
    <col min="2821" max="2825" width="10.7109375" customWidth="1"/>
    <col min="3073" max="3073" width="7.85546875" customWidth="1"/>
    <col min="3074" max="3074" width="11.28515625" customWidth="1"/>
    <col min="3075" max="3075" width="40.7109375" customWidth="1"/>
    <col min="3076" max="3076" width="8.7109375" customWidth="1"/>
    <col min="3077" max="3081" width="10.7109375" customWidth="1"/>
    <col min="3329" max="3329" width="7.85546875" customWidth="1"/>
    <col min="3330" max="3330" width="11.28515625" customWidth="1"/>
    <col min="3331" max="3331" width="40.7109375" customWidth="1"/>
    <col min="3332" max="3332" width="8.7109375" customWidth="1"/>
    <col min="3333" max="3337" width="10.7109375" customWidth="1"/>
    <col min="3585" max="3585" width="7.85546875" customWidth="1"/>
    <col min="3586" max="3586" width="11.28515625" customWidth="1"/>
    <col min="3587" max="3587" width="40.7109375" customWidth="1"/>
    <col min="3588" max="3588" width="8.7109375" customWidth="1"/>
    <col min="3589" max="3593" width="10.7109375" customWidth="1"/>
    <col min="3841" max="3841" width="7.85546875" customWidth="1"/>
    <col min="3842" max="3842" width="11.28515625" customWidth="1"/>
    <col min="3843" max="3843" width="40.7109375" customWidth="1"/>
    <col min="3844" max="3844" width="8.7109375" customWidth="1"/>
    <col min="3845" max="3849" width="10.7109375" customWidth="1"/>
    <col min="4097" max="4097" width="7.85546875" customWidth="1"/>
    <col min="4098" max="4098" width="11.28515625" customWidth="1"/>
    <col min="4099" max="4099" width="40.7109375" customWidth="1"/>
    <col min="4100" max="4100" width="8.7109375" customWidth="1"/>
    <col min="4101" max="4105" width="10.7109375" customWidth="1"/>
    <col min="4353" max="4353" width="7.85546875" customWidth="1"/>
    <col min="4354" max="4354" width="11.28515625" customWidth="1"/>
    <col min="4355" max="4355" width="40.7109375" customWidth="1"/>
    <col min="4356" max="4356" width="8.7109375" customWidth="1"/>
    <col min="4357" max="4361" width="10.7109375" customWidth="1"/>
    <col min="4609" max="4609" width="7.85546875" customWidth="1"/>
    <col min="4610" max="4610" width="11.28515625" customWidth="1"/>
    <col min="4611" max="4611" width="40.7109375" customWidth="1"/>
    <col min="4612" max="4612" width="8.7109375" customWidth="1"/>
    <col min="4613" max="4617" width="10.7109375" customWidth="1"/>
    <col min="4865" max="4865" width="7.85546875" customWidth="1"/>
    <col min="4866" max="4866" width="11.28515625" customWidth="1"/>
    <col min="4867" max="4867" width="40.7109375" customWidth="1"/>
    <col min="4868" max="4868" width="8.7109375" customWidth="1"/>
    <col min="4869" max="4873" width="10.7109375" customWidth="1"/>
    <col min="5121" max="5121" width="7.85546875" customWidth="1"/>
    <col min="5122" max="5122" width="11.28515625" customWidth="1"/>
    <col min="5123" max="5123" width="40.7109375" customWidth="1"/>
    <col min="5124" max="5124" width="8.7109375" customWidth="1"/>
    <col min="5125" max="5129" width="10.7109375" customWidth="1"/>
    <col min="5377" max="5377" width="7.85546875" customWidth="1"/>
    <col min="5378" max="5378" width="11.28515625" customWidth="1"/>
    <col min="5379" max="5379" width="40.7109375" customWidth="1"/>
    <col min="5380" max="5380" width="8.7109375" customWidth="1"/>
    <col min="5381" max="5385" width="10.7109375" customWidth="1"/>
    <col min="5633" max="5633" width="7.85546875" customWidth="1"/>
    <col min="5634" max="5634" width="11.28515625" customWidth="1"/>
    <col min="5635" max="5635" width="40.7109375" customWidth="1"/>
    <col min="5636" max="5636" width="8.7109375" customWidth="1"/>
    <col min="5637" max="5641" width="10.7109375" customWidth="1"/>
    <col min="5889" max="5889" width="7.85546875" customWidth="1"/>
    <col min="5890" max="5890" width="11.28515625" customWidth="1"/>
    <col min="5891" max="5891" width="40.7109375" customWidth="1"/>
    <col min="5892" max="5892" width="8.7109375" customWidth="1"/>
    <col min="5893" max="5897" width="10.7109375" customWidth="1"/>
    <col min="6145" max="6145" width="7.85546875" customWidth="1"/>
    <col min="6146" max="6146" width="11.28515625" customWidth="1"/>
    <col min="6147" max="6147" width="40.7109375" customWidth="1"/>
    <col min="6148" max="6148" width="8.7109375" customWidth="1"/>
    <col min="6149" max="6153" width="10.7109375" customWidth="1"/>
    <col min="6401" max="6401" width="7.85546875" customWidth="1"/>
    <col min="6402" max="6402" width="11.28515625" customWidth="1"/>
    <col min="6403" max="6403" width="40.7109375" customWidth="1"/>
    <col min="6404" max="6404" width="8.7109375" customWidth="1"/>
    <col min="6405" max="6409" width="10.7109375" customWidth="1"/>
    <col min="6657" max="6657" width="7.85546875" customWidth="1"/>
    <col min="6658" max="6658" width="11.28515625" customWidth="1"/>
    <col min="6659" max="6659" width="40.7109375" customWidth="1"/>
    <col min="6660" max="6660" width="8.7109375" customWidth="1"/>
    <col min="6661" max="6665" width="10.7109375" customWidth="1"/>
    <col min="6913" max="6913" width="7.85546875" customWidth="1"/>
    <col min="6914" max="6914" width="11.28515625" customWidth="1"/>
    <col min="6915" max="6915" width="40.7109375" customWidth="1"/>
    <col min="6916" max="6916" width="8.7109375" customWidth="1"/>
    <col min="6917" max="6921" width="10.7109375" customWidth="1"/>
    <col min="7169" max="7169" width="7.85546875" customWidth="1"/>
    <col min="7170" max="7170" width="11.28515625" customWidth="1"/>
    <col min="7171" max="7171" width="40.7109375" customWidth="1"/>
    <col min="7172" max="7172" width="8.7109375" customWidth="1"/>
    <col min="7173" max="7177" width="10.7109375" customWidth="1"/>
    <col min="7425" max="7425" width="7.85546875" customWidth="1"/>
    <col min="7426" max="7426" width="11.28515625" customWidth="1"/>
    <col min="7427" max="7427" width="40.7109375" customWidth="1"/>
    <col min="7428" max="7428" width="8.7109375" customWidth="1"/>
    <col min="7429" max="7433" width="10.7109375" customWidth="1"/>
    <col min="7681" max="7681" width="7.85546875" customWidth="1"/>
    <col min="7682" max="7682" width="11.28515625" customWidth="1"/>
    <col min="7683" max="7683" width="40.7109375" customWidth="1"/>
    <col min="7684" max="7684" width="8.7109375" customWidth="1"/>
    <col min="7685" max="7689" width="10.7109375" customWidth="1"/>
    <col min="7937" max="7937" width="7.85546875" customWidth="1"/>
    <col min="7938" max="7938" width="11.28515625" customWidth="1"/>
    <col min="7939" max="7939" width="40.7109375" customWidth="1"/>
    <col min="7940" max="7940" width="8.7109375" customWidth="1"/>
    <col min="7941" max="7945" width="10.7109375" customWidth="1"/>
    <col min="8193" max="8193" width="7.85546875" customWidth="1"/>
    <col min="8194" max="8194" width="11.28515625" customWidth="1"/>
    <col min="8195" max="8195" width="40.7109375" customWidth="1"/>
    <col min="8196" max="8196" width="8.7109375" customWidth="1"/>
    <col min="8197" max="8201" width="10.7109375" customWidth="1"/>
    <col min="8449" max="8449" width="7.85546875" customWidth="1"/>
    <col min="8450" max="8450" width="11.28515625" customWidth="1"/>
    <col min="8451" max="8451" width="40.7109375" customWidth="1"/>
    <col min="8452" max="8452" width="8.7109375" customWidth="1"/>
    <col min="8453" max="8457" width="10.7109375" customWidth="1"/>
    <col min="8705" max="8705" width="7.85546875" customWidth="1"/>
    <col min="8706" max="8706" width="11.28515625" customWidth="1"/>
    <col min="8707" max="8707" width="40.7109375" customWidth="1"/>
    <col min="8708" max="8708" width="8.7109375" customWidth="1"/>
    <col min="8709" max="8713" width="10.7109375" customWidth="1"/>
    <col min="8961" max="8961" width="7.85546875" customWidth="1"/>
    <col min="8962" max="8962" width="11.28515625" customWidth="1"/>
    <col min="8963" max="8963" width="40.7109375" customWidth="1"/>
    <col min="8964" max="8964" width="8.7109375" customWidth="1"/>
    <col min="8965" max="8969" width="10.7109375" customWidth="1"/>
    <col min="9217" max="9217" width="7.85546875" customWidth="1"/>
    <col min="9218" max="9218" width="11.28515625" customWidth="1"/>
    <col min="9219" max="9219" width="40.7109375" customWidth="1"/>
    <col min="9220" max="9220" width="8.7109375" customWidth="1"/>
    <col min="9221" max="9225" width="10.7109375" customWidth="1"/>
    <col min="9473" max="9473" width="7.85546875" customWidth="1"/>
    <col min="9474" max="9474" width="11.28515625" customWidth="1"/>
    <col min="9475" max="9475" width="40.7109375" customWidth="1"/>
    <col min="9476" max="9476" width="8.7109375" customWidth="1"/>
    <col min="9477" max="9481" width="10.7109375" customWidth="1"/>
    <col min="9729" max="9729" width="7.85546875" customWidth="1"/>
    <col min="9730" max="9730" width="11.28515625" customWidth="1"/>
    <col min="9731" max="9731" width="40.7109375" customWidth="1"/>
    <col min="9732" max="9732" width="8.7109375" customWidth="1"/>
    <col min="9733" max="9737" width="10.7109375" customWidth="1"/>
    <col min="9985" max="9985" width="7.85546875" customWidth="1"/>
    <col min="9986" max="9986" width="11.28515625" customWidth="1"/>
    <col min="9987" max="9987" width="40.7109375" customWidth="1"/>
    <col min="9988" max="9988" width="8.7109375" customWidth="1"/>
    <col min="9989" max="9993" width="10.7109375" customWidth="1"/>
    <col min="10241" max="10241" width="7.85546875" customWidth="1"/>
    <col min="10242" max="10242" width="11.28515625" customWidth="1"/>
    <col min="10243" max="10243" width="40.7109375" customWidth="1"/>
    <col min="10244" max="10244" width="8.7109375" customWidth="1"/>
    <col min="10245" max="10249" width="10.7109375" customWidth="1"/>
    <col min="10497" max="10497" width="7.85546875" customWidth="1"/>
    <col min="10498" max="10498" width="11.28515625" customWidth="1"/>
    <col min="10499" max="10499" width="40.7109375" customWidth="1"/>
    <col min="10500" max="10500" width="8.7109375" customWidth="1"/>
    <col min="10501" max="10505" width="10.7109375" customWidth="1"/>
    <col min="10753" max="10753" width="7.85546875" customWidth="1"/>
    <col min="10754" max="10754" width="11.28515625" customWidth="1"/>
    <col min="10755" max="10755" width="40.7109375" customWidth="1"/>
    <col min="10756" max="10756" width="8.7109375" customWidth="1"/>
    <col min="10757" max="10761" width="10.7109375" customWidth="1"/>
    <col min="11009" max="11009" width="7.85546875" customWidth="1"/>
    <col min="11010" max="11010" width="11.28515625" customWidth="1"/>
    <col min="11011" max="11011" width="40.7109375" customWidth="1"/>
    <col min="11012" max="11012" width="8.7109375" customWidth="1"/>
    <col min="11013" max="11017" width="10.7109375" customWidth="1"/>
    <col min="11265" max="11265" width="7.85546875" customWidth="1"/>
    <col min="11266" max="11266" width="11.28515625" customWidth="1"/>
    <col min="11267" max="11267" width="40.7109375" customWidth="1"/>
    <col min="11268" max="11268" width="8.7109375" customWidth="1"/>
    <col min="11269" max="11273" width="10.7109375" customWidth="1"/>
    <col min="11521" max="11521" width="7.85546875" customWidth="1"/>
    <col min="11522" max="11522" width="11.28515625" customWidth="1"/>
    <col min="11523" max="11523" width="40.7109375" customWidth="1"/>
    <col min="11524" max="11524" width="8.7109375" customWidth="1"/>
    <col min="11525" max="11529" width="10.7109375" customWidth="1"/>
    <col min="11777" max="11777" width="7.85546875" customWidth="1"/>
    <col min="11778" max="11778" width="11.28515625" customWidth="1"/>
    <col min="11779" max="11779" width="40.7109375" customWidth="1"/>
    <col min="11780" max="11780" width="8.7109375" customWidth="1"/>
    <col min="11781" max="11785" width="10.7109375" customWidth="1"/>
    <col min="12033" max="12033" width="7.85546875" customWidth="1"/>
    <col min="12034" max="12034" width="11.28515625" customWidth="1"/>
    <col min="12035" max="12035" width="40.7109375" customWidth="1"/>
    <col min="12036" max="12036" width="8.7109375" customWidth="1"/>
    <col min="12037" max="12041" width="10.7109375" customWidth="1"/>
    <col min="12289" max="12289" width="7.85546875" customWidth="1"/>
    <col min="12290" max="12290" width="11.28515625" customWidth="1"/>
    <col min="12291" max="12291" width="40.7109375" customWidth="1"/>
    <col min="12292" max="12292" width="8.7109375" customWidth="1"/>
    <col min="12293" max="12297" width="10.7109375" customWidth="1"/>
    <col min="12545" max="12545" width="7.85546875" customWidth="1"/>
    <col min="12546" max="12546" width="11.28515625" customWidth="1"/>
    <col min="12547" max="12547" width="40.7109375" customWidth="1"/>
    <col min="12548" max="12548" width="8.7109375" customWidth="1"/>
    <col min="12549" max="12553" width="10.7109375" customWidth="1"/>
    <col min="12801" max="12801" width="7.85546875" customWidth="1"/>
    <col min="12802" max="12802" width="11.28515625" customWidth="1"/>
    <col min="12803" max="12803" width="40.7109375" customWidth="1"/>
    <col min="12804" max="12804" width="8.7109375" customWidth="1"/>
    <col min="12805" max="12809" width="10.7109375" customWidth="1"/>
    <col min="13057" max="13057" width="7.85546875" customWidth="1"/>
    <col min="13058" max="13058" width="11.28515625" customWidth="1"/>
    <col min="13059" max="13059" width="40.7109375" customWidth="1"/>
    <col min="13060" max="13060" width="8.7109375" customWidth="1"/>
    <col min="13061" max="13065" width="10.7109375" customWidth="1"/>
    <col min="13313" max="13313" width="7.85546875" customWidth="1"/>
    <col min="13314" max="13314" width="11.28515625" customWidth="1"/>
    <col min="13315" max="13315" width="40.7109375" customWidth="1"/>
    <col min="13316" max="13316" width="8.7109375" customWidth="1"/>
    <col min="13317" max="13321" width="10.7109375" customWidth="1"/>
    <col min="13569" max="13569" width="7.85546875" customWidth="1"/>
    <col min="13570" max="13570" width="11.28515625" customWidth="1"/>
    <col min="13571" max="13571" width="40.7109375" customWidth="1"/>
    <col min="13572" max="13572" width="8.7109375" customWidth="1"/>
    <col min="13573" max="13577" width="10.7109375" customWidth="1"/>
    <col min="13825" max="13825" width="7.85546875" customWidth="1"/>
    <col min="13826" max="13826" width="11.28515625" customWidth="1"/>
    <col min="13827" max="13827" width="40.7109375" customWidth="1"/>
    <col min="13828" max="13828" width="8.7109375" customWidth="1"/>
    <col min="13829" max="13833" width="10.7109375" customWidth="1"/>
    <col min="14081" max="14081" width="7.85546875" customWidth="1"/>
    <col min="14082" max="14082" width="11.28515625" customWidth="1"/>
    <col min="14083" max="14083" width="40.7109375" customWidth="1"/>
    <col min="14084" max="14084" width="8.7109375" customWidth="1"/>
    <col min="14085" max="14089" width="10.7109375" customWidth="1"/>
    <col min="14337" max="14337" width="7.85546875" customWidth="1"/>
    <col min="14338" max="14338" width="11.28515625" customWidth="1"/>
    <col min="14339" max="14339" width="40.7109375" customWidth="1"/>
    <col min="14340" max="14340" width="8.7109375" customWidth="1"/>
    <col min="14341" max="14345" width="10.7109375" customWidth="1"/>
    <col min="14593" max="14593" width="7.85546875" customWidth="1"/>
    <col min="14594" max="14594" width="11.28515625" customWidth="1"/>
    <col min="14595" max="14595" width="40.7109375" customWidth="1"/>
    <col min="14596" max="14596" width="8.7109375" customWidth="1"/>
    <col min="14597" max="14601" width="10.7109375" customWidth="1"/>
    <col min="14849" max="14849" width="7.85546875" customWidth="1"/>
    <col min="14850" max="14850" width="11.28515625" customWidth="1"/>
    <col min="14851" max="14851" width="40.7109375" customWidth="1"/>
    <col min="14852" max="14852" width="8.7109375" customWidth="1"/>
    <col min="14853" max="14857" width="10.7109375" customWidth="1"/>
    <col min="15105" max="15105" width="7.85546875" customWidth="1"/>
    <col min="15106" max="15106" width="11.28515625" customWidth="1"/>
    <col min="15107" max="15107" width="40.7109375" customWidth="1"/>
    <col min="15108" max="15108" width="8.7109375" customWidth="1"/>
    <col min="15109" max="15113" width="10.7109375" customWidth="1"/>
    <col min="15361" max="15361" width="7.85546875" customWidth="1"/>
    <col min="15362" max="15362" width="11.28515625" customWidth="1"/>
    <col min="15363" max="15363" width="40.7109375" customWidth="1"/>
    <col min="15364" max="15364" width="8.7109375" customWidth="1"/>
    <col min="15365" max="15369" width="10.7109375" customWidth="1"/>
    <col min="15617" max="15617" width="7.85546875" customWidth="1"/>
    <col min="15618" max="15618" width="11.28515625" customWidth="1"/>
    <col min="15619" max="15619" width="40.7109375" customWidth="1"/>
    <col min="15620" max="15620" width="8.7109375" customWidth="1"/>
    <col min="15621" max="15625" width="10.7109375" customWidth="1"/>
    <col min="15873" max="15873" width="7.85546875" customWidth="1"/>
    <col min="15874" max="15874" width="11.28515625" customWidth="1"/>
    <col min="15875" max="15875" width="40.7109375" customWidth="1"/>
    <col min="15876" max="15876" width="8.7109375" customWidth="1"/>
    <col min="15877" max="15881" width="10.7109375" customWidth="1"/>
    <col min="16129" max="16129" width="7.85546875" customWidth="1"/>
    <col min="16130" max="16130" width="11.28515625" customWidth="1"/>
    <col min="16131" max="16131" width="40.7109375" customWidth="1"/>
    <col min="16132" max="16132" width="8.7109375" customWidth="1"/>
    <col min="16133" max="16137" width="10.7109375" customWidth="1"/>
  </cols>
  <sheetData>
    <row r="1" spans="1:9" x14ac:dyDescent="0.25">
      <c r="A1" s="290"/>
      <c r="B1" s="291" t="s">
        <v>54</v>
      </c>
      <c r="C1" s="291" t="s">
        <v>55</v>
      </c>
      <c r="D1" s="291" t="s">
        <v>56</v>
      </c>
      <c r="E1" s="292"/>
      <c r="F1" s="290"/>
      <c r="G1" s="290"/>
      <c r="H1" s="290"/>
      <c r="I1" s="290"/>
    </row>
    <row r="2" spans="1:9" ht="67.5" x14ac:dyDescent="0.25">
      <c r="B2" s="293" t="s">
        <v>57</v>
      </c>
      <c r="C2" s="294" t="s">
        <v>58</v>
      </c>
      <c r="D2" s="293" t="str">
        <f>F12</f>
        <v>m*sett</v>
      </c>
      <c r="E2" s="295">
        <f>I12</f>
        <v>1.4906321798742141</v>
      </c>
    </row>
    <row r="3" spans="1:9" x14ac:dyDescent="0.25">
      <c r="D3" s="296"/>
    </row>
    <row r="4" spans="1:9" ht="45" x14ac:dyDescent="0.25">
      <c r="A4" s="297" t="s">
        <v>59</v>
      </c>
      <c r="B4" s="297" t="s">
        <v>54</v>
      </c>
      <c r="C4" s="297" t="s">
        <v>55</v>
      </c>
      <c r="D4" s="297" t="s">
        <v>60</v>
      </c>
      <c r="E4" s="297" t="s">
        <v>61</v>
      </c>
      <c r="F4" s="297" t="s">
        <v>56</v>
      </c>
      <c r="G4" s="297" t="s">
        <v>62</v>
      </c>
      <c r="H4" s="297" t="s">
        <v>11</v>
      </c>
      <c r="I4" s="298" t="s">
        <v>63</v>
      </c>
    </row>
    <row r="5" spans="1:9" ht="22.5" x14ac:dyDescent="0.25">
      <c r="A5" s="299">
        <v>1</v>
      </c>
      <c r="B5" s="300" t="s">
        <v>64</v>
      </c>
      <c r="C5" s="301" t="s">
        <v>65</v>
      </c>
      <c r="D5" s="302">
        <v>1</v>
      </c>
      <c r="E5" s="303">
        <v>1</v>
      </c>
      <c r="F5" s="304" t="s">
        <v>24</v>
      </c>
      <c r="H5" s="303">
        <v>144.02000000000001</v>
      </c>
      <c r="I5" s="305"/>
    </row>
    <row r="6" spans="1:9" x14ac:dyDescent="0.25">
      <c r="A6" s="299">
        <v>2</v>
      </c>
      <c r="B6" s="300" t="s">
        <v>66</v>
      </c>
      <c r="C6" s="294" t="s">
        <v>67</v>
      </c>
      <c r="D6" s="293">
        <f>1/6</f>
        <v>0.16666666666666666</v>
      </c>
      <c r="E6" s="293">
        <f>1/6</f>
        <v>0.16666666666666666</v>
      </c>
      <c r="F6" s="304" t="s">
        <v>68</v>
      </c>
      <c r="G6" s="293"/>
      <c r="H6" s="306">
        <v>2.59</v>
      </c>
      <c r="I6" s="307">
        <f>H6*D6</f>
        <v>0.43166666666666664</v>
      </c>
    </row>
    <row r="7" spans="1:9" ht="22.5" x14ac:dyDescent="0.25">
      <c r="A7" s="308">
        <v>3</v>
      </c>
      <c r="B7" s="309"/>
      <c r="C7" s="294" t="s">
        <v>69</v>
      </c>
      <c r="D7" s="293"/>
      <c r="E7" s="293"/>
      <c r="F7" s="293"/>
      <c r="G7" s="310">
        <v>0.1</v>
      </c>
      <c r="H7" s="311">
        <f>G7*(I6+H5)</f>
        <v>14.445166666666669</v>
      </c>
      <c r="I7" s="307"/>
    </row>
    <row r="8" spans="1:9" x14ac:dyDescent="0.25">
      <c r="A8" s="312">
        <v>4</v>
      </c>
      <c r="B8" s="300"/>
      <c r="C8" s="301" t="s">
        <v>70</v>
      </c>
      <c r="D8" s="302"/>
      <c r="E8" s="303"/>
      <c r="F8" s="304"/>
      <c r="G8" s="310">
        <v>0.4</v>
      </c>
      <c r="H8" s="303">
        <f>(H5+I6+H7)*G8</f>
        <v>63.558733333333343</v>
      </c>
      <c r="I8" s="305"/>
    </row>
    <row r="9" spans="1:9" ht="23.25" x14ac:dyDescent="0.25">
      <c r="A9" s="312">
        <v>5</v>
      </c>
      <c r="B9" s="300"/>
      <c r="C9" s="301" t="s">
        <v>71</v>
      </c>
      <c r="D9" s="302" t="s">
        <v>72</v>
      </c>
      <c r="E9" s="303">
        <v>53</v>
      </c>
      <c r="F9" s="304"/>
      <c r="G9" s="304"/>
      <c r="H9" s="303">
        <f>H8/53</f>
        <v>1.199221383647799</v>
      </c>
      <c r="I9" s="307">
        <f>H9</f>
        <v>1.199221383647799</v>
      </c>
    </row>
    <row r="10" spans="1:9" x14ac:dyDescent="0.25">
      <c r="A10" s="312">
        <v>6</v>
      </c>
      <c r="B10" s="300"/>
      <c r="C10" s="301" t="s">
        <v>73</v>
      </c>
      <c r="D10" s="302"/>
      <c r="E10" s="303">
        <v>0.13</v>
      </c>
      <c r="F10" s="304"/>
      <c r="G10" s="304"/>
      <c r="H10" s="302"/>
      <c r="I10" s="307">
        <f>H9*E10</f>
        <v>0.15589877987421388</v>
      </c>
    </row>
    <row r="11" spans="1:9" x14ac:dyDescent="0.25">
      <c r="A11" s="312">
        <v>7</v>
      </c>
      <c r="B11" s="313"/>
      <c r="C11" s="301" t="s">
        <v>74</v>
      </c>
      <c r="D11" s="303"/>
      <c r="E11" s="303">
        <v>0.1</v>
      </c>
      <c r="F11" s="304"/>
      <c r="G11" s="304"/>
      <c r="H11" s="303"/>
      <c r="I11" s="307">
        <f>(I10+H9)*E11</f>
        <v>0.13551201635220131</v>
      </c>
    </row>
    <row r="12" spans="1:9" x14ac:dyDescent="0.25">
      <c r="A12" s="312"/>
      <c r="B12" s="314" t="s">
        <v>57</v>
      </c>
      <c r="C12" s="312"/>
      <c r="D12" s="315"/>
      <c r="E12" s="316"/>
      <c r="F12" s="317" t="s">
        <v>75</v>
      </c>
      <c r="G12" s="318"/>
      <c r="H12" s="319"/>
      <c r="I12" s="320">
        <f>SUM(I9:I11)</f>
        <v>1.4906321798742141</v>
      </c>
    </row>
    <row r="14" spans="1:9" s="321" customFormat="1" ht="11.25" x14ac:dyDescent="0.2"/>
    <row r="15" spans="1:9" s="321" customFormat="1" ht="11.25" x14ac:dyDescent="0.2"/>
    <row r="16" spans="1:9" s="329" customFormat="1" ht="22.5" x14ac:dyDescent="0.2">
      <c r="A16" s="322"/>
      <c r="B16" s="323" t="s">
        <v>76</v>
      </c>
      <c r="C16" s="324" t="s">
        <v>77</v>
      </c>
      <c r="D16" s="325"/>
      <c r="E16" s="326"/>
      <c r="F16" s="327"/>
      <c r="G16" s="328"/>
    </row>
    <row r="17" spans="1:9" s="321" customFormat="1" ht="11.25" x14ac:dyDescent="0.2">
      <c r="A17" s="330"/>
      <c r="B17" s="331"/>
      <c r="C17" s="331"/>
      <c r="D17" s="331"/>
      <c r="E17" s="331"/>
      <c r="F17" s="331"/>
      <c r="G17" s="332"/>
      <c r="H17" s="331"/>
      <c r="I17" s="333"/>
    </row>
    <row r="18" spans="1:9" s="321" customFormat="1" ht="11.25" x14ac:dyDescent="0.2">
      <c r="G18" s="334"/>
      <c r="H18" s="331"/>
      <c r="I18" s="331"/>
    </row>
    <row r="19" spans="1:9" s="329" customFormat="1" ht="11.25" x14ac:dyDescent="0.2">
      <c r="A19" s="322"/>
      <c r="H19" s="335"/>
    </row>
    <row r="20" spans="1:9" x14ac:dyDescent="0.25">
      <c r="B20" s="69"/>
      <c r="C20" s="69"/>
      <c r="D20" s="69"/>
      <c r="E20" s="69"/>
      <c r="F20" s="69"/>
      <c r="G20" s="69"/>
      <c r="H20" s="69"/>
      <c r="I20" s="69"/>
    </row>
    <row r="21" spans="1:9" x14ac:dyDescent="0.25">
      <c r="B21" s="69"/>
      <c r="C21" s="69"/>
      <c r="D21" s="69"/>
      <c r="E21" s="69"/>
      <c r="F21" s="69"/>
      <c r="G21" s="69"/>
      <c r="H21" s="69"/>
      <c r="I21" s="6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P32" sqref="P32"/>
    </sheetView>
  </sheetViews>
  <sheetFormatPr defaultRowHeight="15" x14ac:dyDescent="0.25"/>
  <cols>
    <col min="1" max="1" width="4.7109375" bestFit="1" customWidth="1"/>
    <col min="3" max="3" width="31.42578125" customWidth="1"/>
    <col min="4" max="4" width="10" bestFit="1" customWidth="1"/>
    <col min="5" max="5" width="7" bestFit="1" customWidth="1"/>
    <col min="6" max="6" width="6.28515625" bestFit="1" customWidth="1"/>
    <col min="257" max="257" width="4.7109375" bestFit="1" customWidth="1"/>
    <col min="259" max="259" width="31.42578125" customWidth="1"/>
    <col min="260" max="260" width="10" bestFit="1" customWidth="1"/>
    <col min="261" max="261" width="7" bestFit="1" customWidth="1"/>
    <col min="262" max="262" width="6.28515625" bestFit="1" customWidth="1"/>
    <col min="513" max="513" width="4.7109375" bestFit="1" customWidth="1"/>
    <col min="515" max="515" width="31.42578125" customWidth="1"/>
    <col min="516" max="516" width="10" bestFit="1" customWidth="1"/>
    <col min="517" max="517" width="7" bestFit="1" customWidth="1"/>
    <col min="518" max="518" width="6.28515625" bestFit="1" customWidth="1"/>
    <col min="769" max="769" width="4.7109375" bestFit="1" customWidth="1"/>
    <col min="771" max="771" width="31.42578125" customWidth="1"/>
    <col min="772" max="772" width="10" bestFit="1" customWidth="1"/>
    <col min="773" max="773" width="7" bestFit="1" customWidth="1"/>
    <col min="774" max="774" width="6.28515625" bestFit="1" customWidth="1"/>
    <col min="1025" max="1025" width="4.7109375" bestFit="1" customWidth="1"/>
    <col min="1027" max="1027" width="31.42578125" customWidth="1"/>
    <col min="1028" max="1028" width="10" bestFit="1" customWidth="1"/>
    <col min="1029" max="1029" width="7" bestFit="1" customWidth="1"/>
    <col min="1030" max="1030" width="6.28515625" bestFit="1" customWidth="1"/>
    <col min="1281" max="1281" width="4.7109375" bestFit="1" customWidth="1"/>
    <col min="1283" max="1283" width="31.42578125" customWidth="1"/>
    <col min="1284" max="1284" width="10" bestFit="1" customWidth="1"/>
    <col min="1285" max="1285" width="7" bestFit="1" customWidth="1"/>
    <col min="1286" max="1286" width="6.28515625" bestFit="1" customWidth="1"/>
    <col min="1537" max="1537" width="4.7109375" bestFit="1" customWidth="1"/>
    <col min="1539" max="1539" width="31.42578125" customWidth="1"/>
    <col min="1540" max="1540" width="10" bestFit="1" customWidth="1"/>
    <col min="1541" max="1541" width="7" bestFit="1" customWidth="1"/>
    <col min="1542" max="1542" width="6.28515625" bestFit="1" customWidth="1"/>
    <col min="1793" max="1793" width="4.7109375" bestFit="1" customWidth="1"/>
    <col min="1795" max="1795" width="31.42578125" customWidth="1"/>
    <col min="1796" max="1796" width="10" bestFit="1" customWidth="1"/>
    <col min="1797" max="1797" width="7" bestFit="1" customWidth="1"/>
    <col min="1798" max="1798" width="6.28515625" bestFit="1" customWidth="1"/>
    <col min="2049" max="2049" width="4.7109375" bestFit="1" customWidth="1"/>
    <col min="2051" max="2051" width="31.42578125" customWidth="1"/>
    <col min="2052" max="2052" width="10" bestFit="1" customWidth="1"/>
    <col min="2053" max="2053" width="7" bestFit="1" customWidth="1"/>
    <col min="2054" max="2054" width="6.28515625" bestFit="1" customWidth="1"/>
    <col min="2305" max="2305" width="4.7109375" bestFit="1" customWidth="1"/>
    <col min="2307" max="2307" width="31.42578125" customWidth="1"/>
    <col min="2308" max="2308" width="10" bestFit="1" customWidth="1"/>
    <col min="2309" max="2309" width="7" bestFit="1" customWidth="1"/>
    <col min="2310" max="2310" width="6.28515625" bestFit="1" customWidth="1"/>
    <col min="2561" max="2561" width="4.7109375" bestFit="1" customWidth="1"/>
    <col min="2563" max="2563" width="31.42578125" customWidth="1"/>
    <col min="2564" max="2564" width="10" bestFit="1" customWidth="1"/>
    <col min="2565" max="2565" width="7" bestFit="1" customWidth="1"/>
    <col min="2566" max="2566" width="6.28515625" bestFit="1" customWidth="1"/>
    <col min="2817" max="2817" width="4.7109375" bestFit="1" customWidth="1"/>
    <col min="2819" max="2819" width="31.42578125" customWidth="1"/>
    <col min="2820" max="2820" width="10" bestFit="1" customWidth="1"/>
    <col min="2821" max="2821" width="7" bestFit="1" customWidth="1"/>
    <col min="2822" max="2822" width="6.28515625" bestFit="1" customWidth="1"/>
    <col min="3073" max="3073" width="4.7109375" bestFit="1" customWidth="1"/>
    <col min="3075" max="3075" width="31.42578125" customWidth="1"/>
    <col min="3076" max="3076" width="10" bestFit="1" customWidth="1"/>
    <col min="3077" max="3077" width="7" bestFit="1" customWidth="1"/>
    <col min="3078" max="3078" width="6.28515625" bestFit="1" customWidth="1"/>
    <col min="3329" max="3329" width="4.7109375" bestFit="1" customWidth="1"/>
    <col min="3331" max="3331" width="31.42578125" customWidth="1"/>
    <col min="3332" max="3332" width="10" bestFit="1" customWidth="1"/>
    <col min="3333" max="3333" width="7" bestFit="1" customWidth="1"/>
    <col min="3334" max="3334" width="6.28515625" bestFit="1" customWidth="1"/>
    <col min="3585" max="3585" width="4.7109375" bestFit="1" customWidth="1"/>
    <col min="3587" max="3587" width="31.42578125" customWidth="1"/>
    <col min="3588" max="3588" width="10" bestFit="1" customWidth="1"/>
    <col min="3589" max="3589" width="7" bestFit="1" customWidth="1"/>
    <col min="3590" max="3590" width="6.28515625" bestFit="1" customWidth="1"/>
    <col min="3841" max="3841" width="4.7109375" bestFit="1" customWidth="1"/>
    <col min="3843" max="3843" width="31.42578125" customWidth="1"/>
    <col min="3844" max="3844" width="10" bestFit="1" customWidth="1"/>
    <col min="3845" max="3845" width="7" bestFit="1" customWidth="1"/>
    <col min="3846" max="3846" width="6.28515625" bestFit="1" customWidth="1"/>
    <col min="4097" max="4097" width="4.7109375" bestFit="1" customWidth="1"/>
    <col min="4099" max="4099" width="31.42578125" customWidth="1"/>
    <col min="4100" max="4100" width="10" bestFit="1" customWidth="1"/>
    <col min="4101" max="4101" width="7" bestFit="1" customWidth="1"/>
    <col min="4102" max="4102" width="6.28515625" bestFit="1" customWidth="1"/>
    <col min="4353" max="4353" width="4.7109375" bestFit="1" customWidth="1"/>
    <col min="4355" max="4355" width="31.42578125" customWidth="1"/>
    <col min="4356" max="4356" width="10" bestFit="1" customWidth="1"/>
    <col min="4357" max="4357" width="7" bestFit="1" customWidth="1"/>
    <col min="4358" max="4358" width="6.28515625" bestFit="1" customWidth="1"/>
    <col min="4609" max="4609" width="4.7109375" bestFit="1" customWidth="1"/>
    <col min="4611" max="4611" width="31.42578125" customWidth="1"/>
    <col min="4612" max="4612" width="10" bestFit="1" customWidth="1"/>
    <col min="4613" max="4613" width="7" bestFit="1" customWidth="1"/>
    <col min="4614" max="4614" width="6.28515625" bestFit="1" customWidth="1"/>
    <col min="4865" max="4865" width="4.7109375" bestFit="1" customWidth="1"/>
    <col min="4867" max="4867" width="31.42578125" customWidth="1"/>
    <col min="4868" max="4868" width="10" bestFit="1" customWidth="1"/>
    <col min="4869" max="4869" width="7" bestFit="1" customWidth="1"/>
    <col min="4870" max="4870" width="6.28515625" bestFit="1" customWidth="1"/>
    <col min="5121" max="5121" width="4.7109375" bestFit="1" customWidth="1"/>
    <col min="5123" max="5123" width="31.42578125" customWidth="1"/>
    <col min="5124" max="5124" width="10" bestFit="1" customWidth="1"/>
    <col min="5125" max="5125" width="7" bestFit="1" customWidth="1"/>
    <col min="5126" max="5126" width="6.28515625" bestFit="1" customWidth="1"/>
    <col min="5377" max="5377" width="4.7109375" bestFit="1" customWidth="1"/>
    <col min="5379" max="5379" width="31.42578125" customWidth="1"/>
    <col min="5380" max="5380" width="10" bestFit="1" customWidth="1"/>
    <col min="5381" max="5381" width="7" bestFit="1" customWidth="1"/>
    <col min="5382" max="5382" width="6.28515625" bestFit="1" customWidth="1"/>
    <col min="5633" max="5633" width="4.7109375" bestFit="1" customWidth="1"/>
    <col min="5635" max="5635" width="31.42578125" customWidth="1"/>
    <col min="5636" max="5636" width="10" bestFit="1" customWidth="1"/>
    <col min="5637" max="5637" width="7" bestFit="1" customWidth="1"/>
    <col min="5638" max="5638" width="6.28515625" bestFit="1" customWidth="1"/>
    <col min="5889" max="5889" width="4.7109375" bestFit="1" customWidth="1"/>
    <col min="5891" max="5891" width="31.42578125" customWidth="1"/>
    <col min="5892" max="5892" width="10" bestFit="1" customWidth="1"/>
    <col min="5893" max="5893" width="7" bestFit="1" customWidth="1"/>
    <col min="5894" max="5894" width="6.28515625" bestFit="1" customWidth="1"/>
    <col min="6145" max="6145" width="4.7109375" bestFit="1" customWidth="1"/>
    <col min="6147" max="6147" width="31.42578125" customWidth="1"/>
    <col min="6148" max="6148" width="10" bestFit="1" customWidth="1"/>
    <col min="6149" max="6149" width="7" bestFit="1" customWidth="1"/>
    <col min="6150" max="6150" width="6.28515625" bestFit="1" customWidth="1"/>
    <col min="6401" max="6401" width="4.7109375" bestFit="1" customWidth="1"/>
    <col min="6403" max="6403" width="31.42578125" customWidth="1"/>
    <col min="6404" max="6404" width="10" bestFit="1" customWidth="1"/>
    <col min="6405" max="6405" width="7" bestFit="1" customWidth="1"/>
    <col min="6406" max="6406" width="6.28515625" bestFit="1" customWidth="1"/>
    <col min="6657" max="6657" width="4.7109375" bestFit="1" customWidth="1"/>
    <col min="6659" max="6659" width="31.42578125" customWidth="1"/>
    <col min="6660" max="6660" width="10" bestFit="1" customWidth="1"/>
    <col min="6661" max="6661" width="7" bestFit="1" customWidth="1"/>
    <col min="6662" max="6662" width="6.28515625" bestFit="1" customWidth="1"/>
    <col min="6913" max="6913" width="4.7109375" bestFit="1" customWidth="1"/>
    <col min="6915" max="6915" width="31.42578125" customWidth="1"/>
    <col min="6916" max="6916" width="10" bestFit="1" customWidth="1"/>
    <col min="6917" max="6917" width="7" bestFit="1" customWidth="1"/>
    <col min="6918" max="6918" width="6.28515625" bestFit="1" customWidth="1"/>
    <col min="7169" max="7169" width="4.7109375" bestFit="1" customWidth="1"/>
    <col min="7171" max="7171" width="31.42578125" customWidth="1"/>
    <col min="7172" max="7172" width="10" bestFit="1" customWidth="1"/>
    <col min="7173" max="7173" width="7" bestFit="1" customWidth="1"/>
    <col min="7174" max="7174" width="6.28515625" bestFit="1" customWidth="1"/>
    <col min="7425" max="7425" width="4.7109375" bestFit="1" customWidth="1"/>
    <col min="7427" max="7427" width="31.42578125" customWidth="1"/>
    <col min="7428" max="7428" width="10" bestFit="1" customWidth="1"/>
    <col min="7429" max="7429" width="7" bestFit="1" customWidth="1"/>
    <col min="7430" max="7430" width="6.28515625" bestFit="1" customWidth="1"/>
    <col min="7681" max="7681" width="4.7109375" bestFit="1" customWidth="1"/>
    <col min="7683" max="7683" width="31.42578125" customWidth="1"/>
    <col min="7684" max="7684" width="10" bestFit="1" customWidth="1"/>
    <col min="7685" max="7685" width="7" bestFit="1" customWidth="1"/>
    <col min="7686" max="7686" width="6.28515625" bestFit="1" customWidth="1"/>
    <col min="7937" max="7937" width="4.7109375" bestFit="1" customWidth="1"/>
    <col min="7939" max="7939" width="31.42578125" customWidth="1"/>
    <col min="7940" max="7940" width="10" bestFit="1" customWidth="1"/>
    <col min="7941" max="7941" width="7" bestFit="1" customWidth="1"/>
    <col min="7942" max="7942" width="6.28515625" bestFit="1" customWidth="1"/>
    <col min="8193" max="8193" width="4.7109375" bestFit="1" customWidth="1"/>
    <col min="8195" max="8195" width="31.42578125" customWidth="1"/>
    <col min="8196" max="8196" width="10" bestFit="1" customWidth="1"/>
    <col min="8197" max="8197" width="7" bestFit="1" customWidth="1"/>
    <col min="8198" max="8198" width="6.28515625" bestFit="1" customWidth="1"/>
    <col min="8449" max="8449" width="4.7109375" bestFit="1" customWidth="1"/>
    <col min="8451" max="8451" width="31.42578125" customWidth="1"/>
    <col min="8452" max="8452" width="10" bestFit="1" customWidth="1"/>
    <col min="8453" max="8453" width="7" bestFit="1" customWidth="1"/>
    <col min="8454" max="8454" width="6.28515625" bestFit="1" customWidth="1"/>
    <col min="8705" max="8705" width="4.7109375" bestFit="1" customWidth="1"/>
    <col min="8707" max="8707" width="31.42578125" customWidth="1"/>
    <col min="8708" max="8708" width="10" bestFit="1" customWidth="1"/>
    <col min="8709" max="8709" width="7" bestFit="1" customWidth="1"/>
    <col min="8710" max="8710" width="6.28515625" bestFit="1" customWidth="1"/>
    <col min="8961" max="8961" width="4.7109375" bestFit="1" customWidth="1"/>
    <col min="8963" max="8963" width="31.42578125" customWidth="1"/>
    <col min="8964" max="8964" width="10" bestFit="1" customWidth="1"/>
    <col min="8965" max="8965" width="7" bestFit="1" customWidth="1"/>
    <col min="8966" max="8966" width="6.28515625" bestFit="1" customWidth="1"/>
    <col min="9217" max="9217" width="4.7109375" bestFit="1" customWidth="1"/>
    <col min="9219" max="9219" width="31.42578125" customWidth="1"/>
    <col min="9220" max="9220" width="10" bestFit="1" customWidth="1"/>
    <col min="9221" max="9221" width="7" bestFit="1" customWidth="1"/>
    <col min="9222" max="9222" width="6.28515625" bestFit="1" customWidth="1"/>
    <col min="9473" max="9473" width="4.7109375" bestFit="1" customWidth="1"/>
    <col min="9475" max="9475" width="31.42578125" customWidth="1"/>
    <col min="9476" max="9476" width="10" bestFit="1" customWidth="1"/>
    <col min="9477" max="9477" width="7" bestFit="1" customWidth="1"/>
    <col min="9478" max="9478" width="6.28515625" bestFit="1" customWidth="1"/>
    <col min="9729" max="9729" width="4.7109375" bestFit="1" customWidth="1"/>
    <col min="9731" max="9731" width="31.42578125" customWidth="1"/>
    <col min="9732" max="9732" width="10" bestFit="1" customWidth="1"/>
    <col min="9733" max="9733" width="7" bestFit="1" customWidth="1"/>
    <col min="9734" max="9734" width="6.28515625" bestFit="1" customWidth="1"/>
    <col min="9985" max="9985" width="4.7109375" bestFit="1" customWidth="1"/>
    <col min="9987" max="9987" width="31.42578125" customWidth="1"/>
    <col min="9988" max="9988" width="10" bestFit="1" customWidth="1"/>
    <col min="9989" max="9989" width="7" bestFit="1" customWidth="1"/>
    <col min="9990" max="9990" width="6.28515625" bestFit="1" customWidth="1"/>
    <col min="10241" max="10241" width="4.7109375" bestFit="1" customWidth="1"/>
    <col min="10243" max="10243" width="31.42578125" customWidth="1"/>
    <col min="10244" max="10244" width="10" bestFit="1" customWidth="1"/>
    <col min="10245" max="10245" width="7" bestFit="1" customWidth="1"/>
    <col min="10246" max="10246" width="6.28515625" bestFit="1" customWidth="1"/>
    <col min="10497" max="10497" width="4.7109375" bestFit="1" customWidth="1"/>
    <col min="10499" max="10499" width="31.42578125" customWidth="1"/>
    <col min="10500" max="10500" width="10" bestFit="1" customWidth="1"/>
    <col min="10501" max="10501" width="7" bestFit="1" customWidth="1"/>
    <col min="10502" max="10502" width="6.28515625" bestFit="1" customWidth="1"/>
    <col min="10753" max="10753" width="4.7109375" bestFit="1" customWidth="1"/>
    <col min="10755" max="10755" width="31.42578125" customWidth="1"/>
    <col min="10756" max="10756" width="10" bestFit="1" customWidth="1"/>
    <col min="10757" max="10757" width="7" bestFit="1" customWidth="1"/>
    <col min="10758" max="10758" width="6.28515625" bestFit="1" customWidth="1"/>
    <col min="11009" max="11009" width="4.7109375" bestFit="1" customWidth="1"/>
    <col min="11011" max="11011" width="31.42578125" customWidth="1"/>
    <col min="11012" max="11012" width="10" bestFit="1" customWidth="1"/>
    <col min="11013" max="11013" width="7" bestFit="1" customWidth="1"/>
    <col min="11014" max="11014" width="6.28515625" bestFit="1" customWidth="1"/>
    <col min="11265" max="11265" width="4.7109375" bestFit="1" customWidth="1"/>
    <col min="11267" max="11267" width="31.42578125" customWidth="1"/>
    <col min="11268" max="11268" width="10" bestFit="1" customWidth="1"/>
    <col min="11269" max="11269" width="7" bestFit="1" customWidth="1"/>
    <col min="11270" max="11270" width="6.28515625" bestFit="1" customWidth="1"/>
    <col min="11521" max="11521" width="4.7109375" bestFit="1" customWidth="1"/>
    <col min="11523" max="11523" width="31.42578125" customWidth="1"/>
    <col min="11524" max="11524" width="10" bestFit="1" customWidth="1"/>
    <col min="11525" max="11525" width="7" bestFit="1" customWidth="1"/>
    <col min="11526" max="11526" width="6.28515625" bestFit="1" customWidth="1"/>
    <col min="11777" max="11777" width="4.7109375" bestFit="1" customWidth="1"/>
    <col min="11779" max="11779" width="31.42578125" customWidth="1"/>
    <col min="11780" max="11780" width="10" bestFit="1" customWidth="1"/>
    <col min="11781" max="11781" width="7" bestFit="1" customWidth="1"/>
    <col min="11782" max="11782" width="6.28515625" bestFit="1" customWidth="1"/>
    <col min="12033" max="12033" width="4.7109375" bestFit="1" customWidth="1"/>
    <col min="12035" max="12035" width="31.42578125" customWidth="1"/>
    <col min="12036" max="12036" width="10" bestFit="1" customWidth="1"/>
    <col min="12037" max="12037" width="7" bestFit="1" customWidth="1"/>
    <col min="12038" max="12038" width="6.28515625" bestFit="1" customWidth="1"/>
    <col min="12289" max="12289" width="4.7109375" bestFit="1" customWidth="1"/>
    <col min="12291" max="12291" width="31.42578125" customWidth="1"/>
    <col min="12292" max="12292" width="10" bestFit="1" customWidth="1"/>
    <col min="12293" max="12293" width="7" bestFit="1" customWidth="1"/>
    <col min="12294" max="12294" width="6.28515625" bestFit="1" customWidth="1"/>
    <col min="12545" max="12545" width="4.7109375" bestFit="1" customWidth="1"/>
    <col min="12547" max="12547" width="31.42578125" customWidth="1"/>
    <col min="12548" max="12548" width="10" bestFit="1" customWidth="1"/>
    <col min="12549" max="12549" width="7" bestFit="1" customWidth="1"/>
    <col min="12550" max="12550" width="6.28515625" bestFit="1" customWidth="1"/>
    <col min="12801" max="12801" width="4.7109375" bestFit="1" customWidth="1"/>
    <col min="12803" max="12803" width="31.42578125" customWidth="1"/>
    <col min="12804" max="12804" width="10" bestFit="1" customWidth="1"/>
    <col min="12805" max="12805" width="7" bestFit="1" customWidth="1"/>
    <col min="12806" max="12806" width="6.28515625" bestFit="1" customWidth="1"/>
    <col min="13057" max="13057" width="4.7109375" bestFit="1" customWidth="1"/>
    <col min="13059" max="13059" width="31.42578125" customWidth="1"/>
    <col min="13060" max="13060" width="10" bestFit="1" customWidth="1"/>
    <col min="13061" max="13061" width="7" bestFit="1" customWidth="1"/>
    <col min="13062" max="13062" width="6.28515625" bestFit="1" customWidth="1"/>
    <col min="13313" max="13313" width="4.7109375" bestFit="1" customWidth="1"/>
    <col min="13315" max="13315" width="31.42578125" customWidth="1"/>
    <col min="13316" max="13316" width="10" bestFit="1" customWidth="1"/>
    <col min="13317" max="13317" width="7" bestFit="1" customWidth="1"/>
    <col min="13318" max="13318" width="6.28515625" bestFit="1" customWidth="1"/>
    <col min="13569" max="13569" width="4.7109375" bestFit="1" customWidth="1"/>
    <col min="13571" max="13571" width="31.42578125" customWidth="1"/>
    <col min="13572" max="13572" width="10" bestFit="1" customWidth="1"/>
    <col min="13573" max="13573" width="7" bestFit="1" customWidth="1"/>
    <col min="13574" max="13574" width="6.28515625" bestFit="1" customWidth="1"/>
    <col min="13825" max="13825" width="4.7109375" bestFit="1" customWidth="1"/>
    <col min="13827" max="13827" width="31.42578125" customWidth="1"/>
    <col min="13828" max="13828" width="10" bestFit="1" customWidth="1"/>
    <col min="13829" max="13829" width="7" bestFit="1" customWidth="1"/>
    <col min="13830" max="13830" width="6.28515625" bestFit="1" customWidth="1"/>
    <col min="14081" max="14081" width="4.7109375" bestFit="1" customWidth="1"/>
    <col min="14083" max="14083" width="31.42578125" customWidth="1"/>
    <col min="14084" max="14084" width="10" bestFit="1" customWidth="1"/>
    <col min="14085" max="14085" width="7" bestFit="1" customWidth="1"/>
    <col min="14086" max="14086" width="6.28515625" bestFit="1" customWidth="1"/>
    <col min="14337" max="14337" width="4.7109375" bestFit="1" customWidth="1"/>
    <col min="14339" max="14339" width="31.42578125" customWidth="1"/>
    <col min="14340" max="14340" width="10" bestFit="1" customWidth="1"/>
    <col min="14341" max="14341" width="7" bestFit="1" customWidth="1"/>
    <col min="14342" max="14342" width="6.28515625" bestFit="1" customWidth="1"/>
    <col min="14593" max="14593" width="4.7109375" bestFit="1" customWidth="1"/>
    <col min="14595" max="14595" width="31.42578125" customWidth="1"/>
    <col min="14596" max="14596" width="10" bestFit="1" customWidth="1"/>
    <col min="14597" max="14597" width="7" bestFit="1" customWidth="1"/>
    <col min="14598" max="14598" width="6.28515625" bestFit="1" customWidth="1"/>
    <col min="14849" max="14849" width="4.7109375" bestFit="1" customWidth="1"/>
    <col min="14851" max="14851" width="31.42578125" customWidth="1"/>
    <col min="14852" max="14852" width="10" bestFit="1" customWidth="1"/>
    <col min="14853" max="14853" width="7" bestFit="1" customWidth="1"/>
    <col min="14854" max="14854" width="6.28515625" bestFit="1" customWidth="1"/>
    <col min="15105" max="15105" width="4.7109375" bestFit="1" customWidth="1"/>
    <col min="15107" max="15107" width="31.42578125" customWidth="1"/>
    <col min="15108" max="15108" width="10" bestFit="1" customWidth="1"/>
    <col min="15109" max="15109" width="7" bestFit="1" customWidth="1"/>
    <col min="15110" max="15110" width="6.28515625" bestFit="1" customWidth="1"/>
    <col min="15361" max="15361" width="4.7109375" bestFit="1" customWidth="1"/>
    <col min="15363" max="15363" width="31.42578125" customWidth="1"/>
    <col min="15364" max="15364" width="10" bestFit="1" customWidth="1"/>
    <col min="15365" max="15365" width="7" bestFit="1" customWidth="1"/>
    <col min="15366" max="15366" width="6.28515625" bestFit="1" customWidth="1"/>
    <col min="15617" max="15617" width="4.7109375" bestFit="1" customWidth="1"/>
    <col min="15619" max="15619" width="31.42578125" customWidth="1"/>
    <col min="15620" max="15620" width="10" bestFit="1" customWidth="1"/>
    <col min="15621" max="15621" width="7" bestFit="1" customWidth="1"/>
    <col min="15622" max="15622" width="6.28515625" bestFit="1" customWidth="1"/>
    <col min="15873" max="15873" width="4.7109375" bestFit="1" customWidth="1"/>
    <col min="15875" max="15875" width="31.42578125" customWidth="1"/>
    <col min="15876" max="15876" width="10" bestFit="1" customWidth="1"/>
    <col min="15877" max="15877" width="7" bestFit="1" customWidth="1"/>
    <col min="15878" max="15878" width="6.28515625" bestFit="1" customWidth="1"/>
    <col min="16129" max="16129" width="4.7109375" bestFit="1" customWidth="1"/>
    <col min="16131" max="16131" width="31.42578125" customWidth="1"/>
    <col min="16132" max="16132" width="10" bestFit="1" customWidth="1"/>
    <col min="16133" max="16133" width="7" bestFit="1" customWidth="1"/>
    <col min="16134" max="16134" width="6.28515625" bestFit="1" customWidth="1"/>
  </cols>
  <sheetData>
    <row r="1" spans="1:9" x14ac:dyDescent="0.25">
      <c r="A1" s="290"/>
      <c r="B1" s="291" t="s">
        <v>54</v>
      </c>
      <c r="C1" s="291" t="s">
        <v>55</v>
      </c>
      <c r="D1" s="291" t="s">
        <v>56</v>
      </c>
      <c r="E1" s="292"/>
      <c r="F1" s="290"/>
      <c r="G1" s="290"/>
      <c r="H1" s="290"/>
      <c r="I1" s="290"/>
    </row>
    <row r="2" spans="1:9" ht="68.25" x14ac:dyDescent="0.25">
      <c r="B2" s="293" t="s">
        <v>78</v>
      </c>
      <c r="C2" s="336" t="s">
        <v>79</v>
      </c>
      <c r="D2" s="293" t="str">
        <f>F15</f>
        <v>m</v>
      </c>
      <c r="E2" s="295">
        <f>I15</f>
        <v>3.4164725100000002</v>
      </c>
    </row>
    <row r="3" spans="1:9" x14ac:dyDescent="0.25">
      <c r="D3" s="296"/>
    </row>
    <row r="4" spans="1:9" x14ac:dyDescent="0.25">
      <c r="D4" s="296"/>
    </row>
    <row r="5" spans="1:9" x14ac:dyDescent="0.25">
      <c r="D5" s="296"/>
    </row>
    <row r="6" spans="1:9" ht="45" x14ac:dyDescent="0.25">
      <c r="A6" s="337" t="s">
        <v>59</v>
      </c>
      <c r="B6" s="337" t="s">
        <v>54</v>
      </c>
      <c r="C6" s="337" t="s">
        <v>55</v>
      </c>
      <c r="D6" s="337" t="s">
        <v>60</v>
      </c>
      <c r="E6" s="337" t="s">
        <v>61</v>
      </c>
      <c r="F6" s="337" t="s">
        <v>56</v>
      </c>
      <c r="G6" s="337" t="s">
        <v>62</v>
      </c>
      <c r="H6" s="337" t="s">
        <v>11</v>
      </c>
      <c r="I6" s="338" t="s">
        <v>63</v>
      </c>
    </row>
    <row r="7" spans="1:9" ht="90.75" x14ac:dyDescent="0.25">
      <c r="A7" s="312">
        <v>1</v>
      </c>
      <c r="B7" s="339" t="s">
        <v>80</v>
      </c>
      <c r="C7" s="340" t="s">
        <v>81</v>
      </c>
      <c r="D7" s="340">
        <v>1</v>
      </c>
      <c r="E7" s="341">
        <v>1</v>
      </c>
      <c r="F7" s="342" t="s">
        <v>82</v>
      </c>
      <c r="G7" s="343"/>
      <c r="H7" s="341">
        <v>105.21</v>
      </c>
      <c r="I7" s="344"/>
    </row>
    <row r="8" spans="1:9" ht="57" x14ac:dyDescent="0.25">
      <c r="A8" s="345">
        <v>2</v>
      </c>
      <c r="B8" s="300" t="s">
        <v>83</v>
      </c>
      <c r="C8" s="302" t="s">
        <v>84</v>
      </c>
      <c r="D8" s="340">
        <v>1</v>
      </c>
      <c r="E8" s="341">
        <v>1</v>
      </c>
      <c r="F8" s="342" t="s">
        <v>82</v>
      </c>
      <c r="G8" s="346"/>
      <c r="H8" s="303">
        <v>79.98</v>
      </c>
      <c r="I8" s="305"/>
    </row>
    <row r="9" spans="1:9" ht="21" x14ac:dyDescent="0.25">
      <c r="A9" s="345">
        <v>3</v>
      </c>
      <c r="B9" s="347" t="s">
        <v>85</v>
      </c>
      <c r="C9" s="348" t="s">
        <v>86</v>
      </c>
      <c r="D9" s="302">
        <v>1</v>
      </c>
      <c r="E9" s="303">
        <v>1</v>
      </c>
      <c r="F9" s="304" t="s">
        <v>82</v>
      </c>
      <c r="G9" s="310"/>
      <c r="H9" s="303">
        <v>33.5</v>
      </c>
      <c r="I9" s="305"/>
    </row>
    <row r="10" spans="1:9" ht="21" x14ac:dyDescent="0.25">
      <c r="A10" s="345">
        <v>4</v>
      </c>
      <c r="B10" s="347" t="s">
        <v>87</v>
      </c>
      <c r="C10" s="348" t="s">
        <v>88</v>
      </c>
      <c r="D10" s="302">
        <v>1</v>
      </c>
      <c r="E10" s="303">
        <v>1</v>
      </c>
      <c r="F10" s="349" t="s">
        <v>82</v>
      </c>
      <c r="G10" s="349"/>
      <c r="H10" s="303">
        <v>31.18</v>
      </c>
      <c r="I10" s="307"/>
    </row>
    <row r="11" spans="1:9" ht="25.5" x14ac:dyDescent="0.25">
      <c r="A11" s="350"/>
      <c r="B11" s="347"/>
      <c r="C11" s="348" t="s">
        <v>89</v>
      </c>
      <c r="D11" s="302">
        <v>1</v>
      </c>
      <c r="E11" s="303">
        <v>1</v>
      </c>
      <c r="F11" s="349" t="s">
        <v>90</v>
      </c>
      <c r="G11" s="349"/>
      <c r="H11" s="303">
        <f>SUM(H7:H10)*10/100</f>
        <v>24.986999999999998</v>
      </c>
      <c r="I11" s="307"/>
    </row>
    <row r="12" spans="1:9" x14ac:dyDescent="0.25">
      <c r="A12" s="350"/>
      <c r="B12" s="347"/>
      <c r="C12" s="348"/>
      <c r="D12" s="302"/>
      <c r="E12" s="303"/>
      <c r="F12" s="349" t="s">
        <v>91</v>
      </c>
      <c r="H12" s="346"/>
      <c r="I12" s="307">
        <f>SUM(H7:H11)/100</f>
        <v>2.7485700000000004</v>
      </c>
    </row>
    <row r="13" spans="1:9" x14ac:dyDescent="0.25">
      <c r="A13" s="351">
        <v>5</v>
      </c>
      <c r="B13" s="300"/>
      <c r="C13" s="302" t="s">
        <v>73</v>
      </c>
      <c r="D13" s="302"/>
      <c r="E13" s="303">
        <v>0.13</v>
      </c>
      <c r="F13" s="349"/>
      <c r="G13" s="304"/>
      <c r="H13" s="346"/>
      <c r="I13" s="307">
        <f>I12*E13</f>
        <v>0.35731410000000008</v>
      </c>
    </row>
    <row r="14" spans="1:9" x14ac:dyDescent="0.25">
      <c r="A14" s="312">
        <v>6</v>
      </c>
      <c r="B14" s="352"/>
      <c r="C14" s="353" t="s">
        <v>74</v>
      </c>
      <c r="D14" s="354"/>
      <c r="E14" s="354">
        <v>0.1</v>
      </c>
      <c r="F14" s="349"/>
      <c r="G14" s="349"/>
      <c r="H14" s="303"/>
      <c r="I14" s="355">
        <f>(I12+I13)*E14</f>
        <v>0.31058841000000004</v>
      </c>
    </row>
    <row r="15" spans="1:9" x14ac:dyDescent="0.25">
      <c r="A15" s="312"/>
      <c r="B15" s="314" t="s">
        <v>78</v>
      </c>
      <c r="C15" s="312"/>
      <c r="D15" s="315"/>
      <c r="E15" s="316"/>
      <c r="F15" s="317" t="s">
        <v>24</v>
      </c>
      <c r="G15" s="318"/>
      <c r="H15" s="319"/>
      <c r="I15" s="320">
        <f>SUM(I7:I14)</f>
        <v>3.4164725100000002</v>
      </c>
    </row>
    <row r="18" spans="2:3" ht="22.5" x14ac:dyDescent="0.25">
      <c r="B18" s="323" t="s">
        <v>76</v>
      </c>
      <c r="C18" s="324" t="s">
        <v>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P32" sqref="P32"/>
    </sheetView>
  </sheetViews>
  <sheetFormatPr defaultRowHeight="15" x14ac:dyDescent="0.25"/>
  <cols>
    <col min="1" max="1" width="4.7109375" bestFit="1" customWidth="1"/>
    <col min="3" max="3" width="31.42578125" customWidth="1"/>
    <col min="4" max="4" width="10" bestFit="1" customWidth="1"/>
    <col min="5" max="5" width="7" bestFit="1" customWidth="1"/>
    <col min="6" max="6" width="6.28515625" bestFit="1" customWidth="1"/>
    <col min="257" max="257" width="4.7109375" bestFit="1" customWidth="1"/>
    <col min="259" max="259" width="31.42578125" customWidth="1"/>
    <col min="260" max="260" width="10" bestFit="1" customWidth="1"/>
    <col min="261" max="261" width="7" bestFit="1" customWidth="1"/>
    <col min="262" max="262" width="6.28515625" bestFit="1" customWidth="1"/>
    <col min="513" max="513" width="4.7109375" bestFit="1" customWidth="1"/>
    <col min="515" max="515" width="31.42578125" customWidth="1"/>
    <col min="516" max="516" width="10" bestFit="1" customWidth="1"/>
    <col min="517" max="517" width="7" bestFit="1" customWidth="1"/>
    <col min="518" max="518" width="6.28515625" bestFit="1" customWidth="1"/>
    <col min="769" max="769" width="4.7109375" bestFit="1" customWidth="1"/>
    <col min="771" max="771" width="31.42578125" customWidth="1"/>
    <col min="772" max="772" width="10" bestFit="1" customWidth="1"/>
    <col min="773" max="773" width="7" bestFit="1" customWidth="1"/>
    <col min="774" max="774" width="6.28515625" bestFit="1" customWidth="1"/>
    <col min="1025" max="1025" width="4.7109375" bestFit="1" customWidth="1"/>
    <col min="1027" max="1027" width="31.42578125" customWidth="1"/>
    <col min="1028" max="1028" width="10" bestFit="1" customWidth="1"/>
    <col min="1029" max="1029" width="7" bestFit="1" customWidth="1"/>
    <col min="1030" max="1030" width="6.28515625" bestFit="1" customWidth="1"/>
    <col min="1281" max="1281" width="4.7109375" bestFit="1" customWidth="1"/>
    <col min="1283" max="1283" width="31.42578125" customWidth="1"/>
    <col min="1284" max="1284" width="10" bestFit="1" customWidth="1"/>
    <col min="1285" max="1285" width="7" bestFit="1" customWidth="1"/>
    <col min="1286" max="1286" width="6.28515625" bestFit="1" customWidth="1"/>
    <col min="1537" max="1537" width="4.7109375" bestFit="1" customWidth="1"/>
    <col min="1539" max="1539" width="31.42578125" customWidth="1"/>
    <col min="1540" max="1540" width="10" bestFit="1" customWidth="1"/>
    <col min="1541" max="1541" width="7" bestFit="1" customWidth="1"/>
    <col min="1542" max="1542" width="6.28515625" bestFit="1" customWidth="1"/>
    <col min="1793" max="1793" width="4.7109375" bestFit="1" customWidth="1"/>
    <col min="1795" max="1795" width="31.42578125" customWidth="1"/>
    <col min="1796" max="1796" width="10" bestFit="1" customWidth="1"/>
    <col min="1797" max="1797" width="7" bestFit="1" customWidth="1"/>
    <col min="1798" max="1798" width="6.28515625" bestFit="1" customWidth="1"/>
    <col min="2049" max="2049" width="4.7109375" bestFit="1" customWidth="1"/>
    <col min="2051" max="2051" width="31.42578125" customWidth="1"/>
    <col min="2052" max="2052" width="10" bestFit="1" customWidth="1"/>
    <col min="2053" max="2053" width="7" bestFit="1" customWidth="1"/>
    <col min="2054" max="2054" width="6.28515625" bestFit="1" customWidth="1"/>
    <col min="2305" max="2305" width="4.7109375" bestFit="1" customWidth="1"/>
    <col min="2307" max="2307" width="31.42578125" customWidth="1"/>
    <col min="2308" max="2308" width="10" bestFit="1" customWidth="1"/>
    <col min="2309" max="2309" width="7" bestFit="1" customWidth="1"/>
    <col min="2310" max="2310" width="6.28515625" bestFit="1" customWidth="1"/>
    <col min="2561" max="2561" width="4.7109375" bestFit="1" customWidth="1"/>
    <col min="2563" max="2563" width="31.42578125" customWidth="1"/>
    <col min="2564" max="2564" width="10" bestFit="1" customWidth="1"/>
    <col min="2565" max="2565" width="7" bestFit="1" customWidth="1"/>
    <col min="2566" max="2566" width="6.28515625" bestFit="1" customWidth="1"/>
    <col min="2817" max="2817" width="4.7109375" bestFit="1" customWidth="1"/>
    <col min="2819" max="2819" width="31.42578125" customWidth="1"/>
    <col min="2820" max="2820" width="10" bestFit="1" customWidth="1"/>
    <col min="2821" max="2821" width="7" bestFit="1" customWidth="1"/>
    <col min="2822" max="2822" width="6.28515625" bestFit="1" customWidth="1"/>
    <col min="3073" max="3073" width="4.7109375" bestFit="1" customWidth="1"/>
    <col min="3075" max="3075" width="31.42578125" customWidth="1"/>
    <col min="3076" max="3076" width="10" bestFit="1" customWidth="1"/>
    <col min="3077" max="3077" width="7" bestFit="1" customWidth="1"/>
    <col min="3078" max="3078" width="6.28515625" bestFit="1" customWidth="1"/>
    <col min="3329" max="3329" width="4.7109375" bestFit="1" customWidth="1"/>
    <col min="3331" max="3331" width="31.42578125" customWidth="1"/>
    <col min="3332" max="3332" width="10" bestFit="1" customWidth="1"/>
    <col min="3333" max="3333" width="7" bestFit="1" customWidth="1"/>
    <col min="3334" max="3334" width="6.28515625" bestFit="1" customWidth="1"/>
    <col min="3585" max="3585" width="4.7109375" bestFit="1" customWidth="1"/>
    <col min="3587" max="3587" width="31.42578125" customWidth="1"/>
    <col min="3588" max="3588" width="10" bestFit="1" customWidth="1"/>
    <col min="3589" max="3589" width="7" bestFit="1" customWidth="1"/>
    <col min="3590" max="3590" width="6.28515625" bestFit="1" customWidth="1"/>
    <col min="3841" max="3841" width="4.7109375" bestFit="1" customWidth="1"/>
    <col min="3843" max="3843" width="31.42578125" customWidth="1"/>
    <col min="3844" max="3844" width="10" bestFit="1" customWidth="1"/>
    <col min="3845" max="3845" width="7" bestFit="1" customWidth="1"/>
    <col min="3846" max="3846" width="6.28515625" bestFit="1" customWidth="1"/>
    <col min="4097" max="4097" width="4.7109375" bestFit="1" customWidth="1"/>
    <col min="4099" max="4099" width="31.42578125" customWidth="1"/>
    <col min="4100" max="4100" width="10" bestFit="1" customWidth="1"/>
    <col min="4101" max="4101" width="7" bestFit="1" customWidth="1"/>
    <col min="4102" max="4102" width="6.28515625" bestFit="1" customWidth="1"/>
    <col min="4353" max="4353" width="4.7109375" bestFit="1" customWidth="1"/>
    <col min="4355" max="4355" width="31.42578125" customWidth="1"/>
    <col min="4356" max="4356" width="10" bestFit="1" customWidth="1"/>
    <col min="4357" max="4357" width="7" bestFit="1" customWidth="1"/>
    <col min="4358" max="4358" width="6.28515625" bestFit="1" customWidth="1"/>
    <col min="4609" max="4609" width="4.7109375" bestFit="1" customWidth="1"/>
    <col min="4611" max="4611" width="31.42578125" customWidth="1"/>
    <col min="4612" max="4612" width="10" bestFit="1" customWidth="1"/>
    <col min="4613" max="4613" width="7" bestFit="1" customWidth="1"/>
    <col min="4614" max="4614" width="6.28515625" bestFit="1" customWidth="1"/>
    <col min="4865" max="4865" width="4.7109375" bestFit="1" customWidth="1"/>
    <col min="4867" max="4867" width="31.42578125" customWidth="1"/>
    <col min="4868" max="4868" width="10" bestFit="1" customWidth="1"/>
    <col min="4869" max="4869" width="7" bestFit="1" customWidth="1"/>
    <col min="4870" max="4870" width="6.28515625" bestFit="1" customWidth="1"/>
    <col min="5121" max="5121" width="4.7109375" bestFit="1" customWidth="1"/>
    <col min="5123" max="5123" width="31.42578125" customWidth="1"/>
    <col min="5124" max="5124" width="10" bestFit="1" customWidth="1"/>
    <col min="5125" max="5125" width="7" bestFit="1" customWidth="1"/>
    <col min="5126" max="5126" width="6.28515625" bestFit="1" customWidth="1"/>
    <col min="5377" max="5377" width="4.7109375" bestFit="1" customWidth="1"/>
    <col min="5379" max="5379" width="31.42578125" customWidth="1"/>
    <col min="5380" max="5380" width="10" bestFit="1" customWidth="1"/>
    <col min="5381" max="5381" width="7" bestFit="1" customWidth="1"/>
    <col min="5382" max="5382" width="6.28515625" bestFit="1" customWidth="1"/>
    <col min="5633" max="5633" width="4.7109375" bestFit="1" customWidth="1"/>
    <col min="5635" max="5635" width="31.42578125" customWidth="1"/>
    <col min="5636" max="5636" width="10" bestFit="1" customWidth="1"/>
    <col min="5637" max="5637" width="7" bestFit="1" customWidth="1"/>
    <col min="5638" max="5638" width="6.28515625" bestFit="1" customWidth="1"/>
    <col min="5889" max="5889" width="4.7109375" bestFit="1" customWidth="1"/>
    <col min="5891" max="5891" width="31.42578125" customWidth="1"/>
    <col min="5892" max="5892" width="10" bestFit="1" customWidth="1"/>
    <col min="5893" max="5893" width="7" bestFit="1" customWidth="1"/>
    <col min="5894" max="5894" width="6.28515625" bestFit="1" customWidth="1"/>
    <col min="6145" max="6145" width="4.7109375" bestFit="1" customWidth="1"/>
    <col min="6147" max="6147" width="31.42578125" customWidth="1"/>
    <col min="6148" max="6148" width="10" bestFit="1" customWidth="1"/>
    <col min="6149" max="6149" width="7" bestFit="1" customWidth="1"/>
    <col min="6150" max="6150" width="6.28515625" bestFit="1" customWidth="1"/>
    <col min="6401" max="6401" width="4.7109375" bestFit="1" customWidth="1"/>
    <col min="6403" max="6403" width="31.42578125" customWidth="1"/>
    <col min="6404" max="6404" width="10" bestFit="1" customWidth="1"/>
    <col min="6405" max="6405" width="7" bestFit="1" customWidth="1"/>
    <col min="6406" max="6406" width="6.28515625" bestFit="1" customWidth="1"/>
    <col min="6657" max="6657" width="4.7109375" bestFit="1" customWidth="1"/>
    <col min="6659" max="6659" width="31.42578125" customWidth="1"/>
    <col min="6660" max="6660" width="10" bestFit="1" customWidth="1"/>
    <col min="6661" max="6661" width="7" bestFit="1" customWidth="1"/>
    <col min="6662" max="6662" width="6.28515625" bestFit="1" customWidth="1"/>
    <col min="6913" max="6913" width="4.7109375" bestFit="1" customWidth="1"/>
    <col min="6915" max="6915" width="31.42578125" customWidth="1"/>
    <col min="6916" max="6916" width="10" bestFit="1" customWidth="1"/>
    <col min="6917" max="6917" width="7" bestFit="1" customWidth="1"/>
    <col min="6918" max="6918" width="6.28515625" bestFit="1" customWidth="1"/>
    <col min="7169" max="7169" width="4.7109375" bestFit="1" customWidth="1"/>
    <col min="7171" max="7171" width="31.42578125" customWidth="1"/>
    <col min="7172" max="7172" width="10" bestFit="1" customWidth="1"/>
    <col min="7173" max="7173" width="7" bestFit="1" customWidth="1"/>
    <col min="7174" max="7174" width="6.28515625" bestFit="1" customWidth="1"/>
    <col min="7425" max="7425" width="4.7109375" bestFit="1" customWidth="1"/>
    <col min="7427" max="7427" width="31.42578125" customWidth="1"/>
    <col min="7428" max="7428" width="10" bestFit="1" customWidth="1"/>
    <col min="7429" max="7429" width="7" bestFit="1" customWidth="1"/>
    <col min="7430" max="7430" width="6.28515625" bestFit="1" customWidth="1"/>
    <col min="7681" max="7681" width="4.7109375" bestFit="1" customWidth="1"/>
    <col min="7683" max="7683" width="31.42578125" customWidth="1"/>
    <col min="7684" max="7684" width="10" bestFit="1" customWidth="1"/>
    <col min="7685" max="7685" width="7" bestFit="1" customWidth="1"/>
    <col min="7686" max="7686" width="6.28515625" bestFit="1" customWidth="1"/>
    <col min="7937" max="7937" width="4.7109375" bestFit="1" customWidth="1"/>
    <col min="7939" max="7939" width="31.42578125" customWidth="1"/>
    <col min="7940" max="7940" width="10" bestFit="1" customWidth="1"/>
    <col min="7941" max="7941" width="7" bestFit="1" customWidth="1"/>
    <col min="7942" max="7942" width="6.28515625" bestFit="1" customWidth="1"/>
    <col min="8193" max="8193" width="4.7109375" bestFit="1" customWidth="1"/>
    <col min="8195" max="8195" width="31.42578125" customWidth="1"/>
    <col min="8196" max="8196" width="10" bestFit="1" customWidth="1"/>
    <col min="8197" max="8197" width="7" bestFit="1" customWidth="1"/>
    <col min="8198" max="8198" width="6.28515625" bestFit="1" customWidth="1"/>
    <col min="8449" max="8449" width="4.7109375" bestFit="1" customWidth="1"/>
    <col min="8451" max="8451" width="31.42578125" customWidth="1"/>
    <col min="8452" max="8452" width="10" bestFit="1" customWidth="1"/>
    <col min="8453" max="8453" width="7" bestFit="1" customWidth="1"/>
    <col min="8454" max="8454" width="6.28515625" bestFit="1" customWidth="1"/>
    <col min="8705" max="8705" width="4.7109375" bestFit="1" customWidth="1"/>
    <col min="8707" max="8707" width="31.42578125" customWidth="1"/>
    <col min="8708" max="8708" width="10" bestFit="1" customWidth="1"/>
    <col min="8709" max="8709" width="7" bestFit="1" customWidth="1"/>
    <col min="8710" max="8710" width="6.28515625" bestFit="1" customWidth="1"/>
    <col min="8961" max="8961" width="4.7109375" bestFit="1" customWidth="1"/>
    <col min="8963" max="8963" width="31.42578125" customWidth="1"/>
    <col min="8964" max="8964" width="10" bestFit="1" customWidth="1"/>
    <col min="8965" max="8965" width="7" bestFit="1" customWidth="1"/>
    <col min="8966" max="8966" width="6.28515625" bestFit="1" customWidth="1"/>
    <col min="9217" max="9217" width="4.7109375" bestFit="1" customWidth="1"/>
    <col min="9219" max="9219" width="31.42578125" customWidth="1"/>
    <col min="9220" max="9220" width="10" bestFit="1" customWidth="1"/>
    <col min="9221" max="9221" width="7" bestFit="1" customWidth="1"/>
    <col min="9222" max="9222" width="6.28515625" bestFit="1" customWidth="1"/>
    <col min="9473" max="9473" width="4.7109375" bestFit="1" customWidth="1"/>
    <col min="9475" max="9475" width="31.42578125" customWidth="1"/>
    <col min="9476" max="9476" width="10" bestFit="1" customWidth="1"/>
    <col min="9477" max="9477" width="7" bestFit="1" customWidth="1"/>
    <col min="9478" max="9478" width="6.28515625" bestFit="1" customWidth="1"/>
    <col min="9729" max="9729" width="4.7109375" bestFit="1" customWidth="1"/>
    <col min="9731" max="9731" width="31.42578125" customWidth="1"/>
    <col min="9732" max="9732" width="10" bestFit="1" customWidth="1"/>
    <col min="9733" max="9733" width="7" bestFit="1" customWidth="1"/>
    <col min="9734" max="9734" width="6.28515625" bestFit="1" customWidth="1"/>
    <col min="9985" max="9985" width="4.7109375" bestFit="1" customWidth="1"/>
    <col min="9987" max="9987" width="31.42578125" customWidth="1"/>
    <col min="9988" max="9988" width="10" bestFit="1" customWidth="1"/>
    <col min="9989" max="9989" width="7" bestFit="1" customWidth="1"/>
    <col min="9990" max="9990" width="6.28515625" bestFit="1" customWidth="1"/>
    <col min="10241" max="10241" width="4.7109375" bestFit="1" customWidth="1"/>
    <col min="10243" max="10243" width="31.42578125" customWidth="1"/>
    <col min="10244" max="10244" width="10" bestFit="1" customWidth="1"/>
    <col min="10245" max="10245" width="7" bestFit="1" customWidth="1"/>
    <col min="10246" max="10246" width="6.28515625" bestFit="1" customWidth="1"/>
    <col min="10497" max="10497" width="4.7109375" bestFit="1" customWidth="1"/>
    <col min="10499" max="10499" width="31.42578125" customWidth="1"/>
    <col min="10500" max="10500" width="10" bestFit="1" customWidth="1"/>
    <col min="10501" max="10501" width="7" bestFit="1" customWidth="1"/>
    <col min="10502" max="10502" width="6.28515625" bestFit="1" customWidth="1"/>
    <col min="10753" max="10753" width="4.7109375" bestFit="1" customWidth="1"/>
    <col min="10755" max="10755" width="31.42578125" customWidth="1"/>
    <col min="10756" max="10756" width="10" bestFit="1" customWidth="1"/>
    <col min="10757" max="10757" width="7" bestFit="1" customWidth="1"/>
    <col min="10758" max="10758" width="6.28515625" bestFit="1" customWidth="1"/>
    <col min="11009" max="11009" width="4.7109375" bestFit="1" customWidth="1"/>
    <col min="11011" max="11011" width="31.42578125" customWidth="1"/>
    <col min="11012" max="11012" width="10" bestFit="1" customWidth="1"/>
    <col min="11013" max="11013" width="7" bestFit="1" customWidth="1"/>
    <col min="11014" max="11014" width="6.28515625" bestFit="1" customWidth="1"/>
    <col min="11265" max="11265" width="4.7109375" bestFit="1" customWidth="1"/>
    <col min="11267" max="11267" width="31.42578125" customWidth="1"/>
    <col min="11268" max="11268" width="10" bestFit="1" customWidth="1"/>
    <col min="11269" max="11269" width="7" bestFit="1" customWidth="1"/>
    <col min="11270" max="11270" width="6.28515625" bestFit="1" customWidth="1"/>
    <col min="11521" max="11521" width="4.7109375" bestFit="1" customWidth="1"/>
    <col min="11523" max="11523" width="31.42578125" customWidth="1"/>
    <col min="11524" max="11524" width="10" bestFit="1" customWidth="1"/>
    <col min="11525" max="11525" width="7" bestFit="1" customWidth="1"/>
    <col min="11526" max="11526" width="6.28515625" bestFit="1" customWidth="1"/>
    <col min="11777" max="11777" width="4.7109375" bestFit="1" customWidth="1"/>
    <col min="11779" max="11779" width="31.42578125" customWidth="1"/>
    <col min="11780" max="11780" width="10" bestFit="1" customWidth="1"/>
    <col min="11781" max="11781" width="7" bestFit="1" customWidth="1"/>
    <col min="11782" max="11782" width="6.28515625" bestFit="1" customWidth="1"/>
    <col min="12033" max="12033" width="4.7109375" bestFit="1" customWidth="1"/>
    <col min="12035" max="12035" width="31.42578125" customWidth="1"/>
    <col min="12036" max="12036" width="10" bestFit="1" customWidth="1"/>
    <col min="12037" max="12037" width="7" bestFit="1" customWidth="1"/>
    <col min="12038" max="12038" width="6.28515625" bestFit="1" customWidth="1"/>
    <col min="12289" max="12289" width="4.7109375" bestFit="1" customWidth="1"/>
    <col min="12291" max="12291" width="31.42578125" customWidth="1"/>
    <col min="12292" max="12292" width="10" bestFit="1" customWidth="1"/>
    <col min="12293" max="12293" width="7" bestFit="1" customWidth="1"/>
    <col min="12294" max="12294" width="6.28515625" bestFit="1" customWidth="1"/>
    <col min="12545" max="12545" width="4.7109375" bestFit="1" customWidth="1"/>
    <col min="12547" max="12547" width="31.42578125" customWidth="1"/>
    <col min="12548" max="12548" width="10" bestFit="1" customWidth="1"/>
    <col min="12549" max="12549" width="7" bestFit="1" customWidth="1"/>
    <col min="12550" max="12550" width="6.28515625" bestFit="1" customWidth="1"/>
    <col min="12801" max="12801" width="4.7109375" bestFit="1" customWidth="1"/>
    <col min="12803" max="12803" width="31.42578125" customWidth="1"/>
    <col min="12804" max="12804" width="10" bestFit="1" customWidth="1"/>
    <col min="12805" max="12805" width="7" bestFit="1" customWidth="1"/>
    <col min="12806" max="12806" width="6.28515625" bestFit="1" customWidth="1"/>
    <col min="13057" max="13057" width="4.7109375" bestFit="1" customWidth="1"/>
    <col min="13059" max="13059" width="31.42578125" customWidth="1"/>
    <col min="13060" max="13060" width="10" bestFit="1" customWidth="1"/>
    <col min="13061" max="13061" width="7" bestFit="1" customWidth="1"/>
    <col min="13062" max="13062" width="6.28515625" bestFit="1" customWidth="1"/>
    <col min="13313" max="13313" width="4.7109375" bestFit="1" customWidth="1"/>
    <col min="13315" max="13315" width="31.42578125" customWidth="1"/>
    <col min="13316" max="13316" width="10" bestFit="1" customWidth="1"/>
    <col min="13317" max="13317" width="7" bestFit="1" customWidth="1"/>
    <col min="13318" max="13318" width="6.28515625" bestFit="1" customWidth="1"/>
    <col min="13569" max="13569" width="4.7109375" bestFit="1" customWidth="1"/>
    <col min="13571" max="13571" width="31.42578125" customWidth="1"/>
    <col min="13572" max="13572" width="10" bestFit="1" customWidth="1"/>
    <col min="13573" max="13573" width="7" bestFit="1" customWidth="1"/>
    <col min="13574" max="13574" width="6.28515625" bestFit="1" customWidth="1"/>
    <col min="13825" max="13825" width="4.7109375" bestFit="1" customWidth="1"/>
    <col min="13827" max="13827" width="31.42578125" customWidth="1"/>
    <col min="13828" max="13828" width="10" bestFit="1" customWidth="1"/>
    <col min="13829" max="13829" width="7" bestFit="1" customWidth="1"/>
    <col min="13830" max="13830" width="6.28515625" bestFit="1" customWidth="1"/>
    <col min="14081" max="14081" width="4.7109375" bestFit="1" customWidth="1"/>
    <col min="14083" max="14083" width="31.42578125" customWidth="1"/>
    <col min="14084" max="14084" width="10" bestFit="1" customWidth="1"/>
    <col min="14085" max="14085" width="7" bestFit="1" customWidth="1"/>
    <col min="14086" max="14086" width="6.28515625" bestFit="1" customWidth="1"/>
    <col min="14337" max="14337" width="4.7109375" bestFit="1" customWidth="1"/>
    <col min="14339" max="14339" width="31.42578125" customWidth="1"/>
    <col min="14340" max="14340" width="10" bestFit="1" customWidth="1"/>
    <col min="14341" max="14341" width="7" bestFit="1" customWidth="1"/>
    <col min="14342" max="14342" width="6.28515625" bestFit="1" customWidth="1"/>
    <col min="14593" max="14593" width="4.7109375" bestFit="1" customWidth="1"/>
    <col min="14595" max="14595" width="31.42578125" customWidth="1"/>
    <col min="14596" max="14596" width="10" bestFit="1" customWidth="1"/>
    <col min="14597" max="14597" width="7" bestFit="1" customWidth="1"/>
    <col min="14598" max="14598" width="6.28515625" bestFit="1" customWidth="1"/>
    <col min="14849" max="14849" width="4.7109375" bestFit="1" customWidth="1"/>
    <col min="14851" max="14851" width="31.42578125" customWidth="1"/>
    <col min="14852" max="14852" width="10" bestFit="1" customWidth="1"/>
    <col min="14853" max="14853" width="7" bestFit="1" customWidth="1"/>
    <col min="14854" max="14854" width="6.28515625" bestFit="1" customWidth="1"/>
    <col min="15105" max="15105" width="4.7109375" bestFit="1" customWidth="1"/>
    <col min="15107" max="15107" width="31.42578125" customWidth="1"/>
    <col min="15108" max="15108" width="10" bestFit="1" customWidth="1"/>
    <col min="15109" max="15109" width="7" bestFit="1" customWidth="1"/>
    <col min="15110" max="15110" width="6.28515625" bestFit="1" customWidth="1"/>
    <col min="15361" max="15361" width="4.7109375" bestFit="1" customWidth="1"/>
    <col min="15363" max="15363" width="31.42578125" customWidth="1"/>
    <col min="15364" max="15364" width="10" bestFit="1" customWidth="1"/>
    <col min="15365" max="15365" width="7" bestFit="1" customWidth="1"/>
    <col min="15366" max="15366" width="6.28515625" bestFit="1" customWidth="1"/>
    <col min="15617" max="15617" width="4.7109375" bestFit="1" customWidth="1"/>
    <col min="15619" max="15619" width="31.42578125" customWidth="1"/>
    <col min="15620" max="15620" width="10" bestFit="1" customWidth="1"/>
    <col min="15621" max="15621" width="7" bestFit="1" customWidth="1"/>
    <col min="15622" max="15622" width="6.28515625" bestFit="1" customWidth="1"/>
    <col min="15873" max="15873" width="4.7109375" bestFit="1" customWidth="1"/>
    <col min="15875" max="15875" width="31.42578125" customWidth="1"/>
    <col min="15876" max="15876" width="10" bestFit="1" customWidth="1"/>
    <col min="15877" max="15877" width="7" bestFit="1" customWidth="1"/>
    <col min="15878" max="15878" width="6.28515625" bestFit="1" customWidth="1"/>
    <col min="16129" max="16129" width="4.7109375" bestFit="1" customWidth="1"/>
    <col min="16131" max="16131" width="31.42578125" customWidth="1"/>
    <col min="16132" max="16132" width="10" bestFit="1" customWidth="1"/>
    <col min="16133" max="16133" width="7" bestFit="1" customWidth="1"/>
    <col min="16134" max="16134" width="6.28515625" bestFit="1" customWidth="1"/>
  </cols>
  <sheetData>
    <row r="1" spans="1:9" x14ac:dyDescent="0.25">
      <c r="A1" s="290"/>
      <c r="B1" s="291" t="s">
        <v>54</v>
      </c>
      <c r="C1" s="291" t="s">
        <v>55</v>
      </c>
      <c r="D1" s="291" t="s">
        <v>56</v>
      </c>
      <c r="E1" s="292"/>
      <c r="F1" s="290"/>
      <c r="G1" s="290"/>
      <c r="H1" s="290"/>
      <c r="I1" s="290"/>
    </row>
    <row r="2" spans="1:9" ht="45.75" x14ac:dyDescent="0.25">
      <c r="B2" s="293" t="s">
        <v>92</v>
      </c>
      <c r="C2" s="336" t="s">
        <v>93</v>
      </c>
      <c r="D2" s="293" t="str">
        <f>F13</f>
        <v>m</v>
      </c>
      <c r="E2" s="295">
        <f>I13</f>
        <v>1.7981237999999999</v>
      </c>
    </row>
    <row r="3" spans="1:9" x14ac:dyDescent="0.25">
      <c r="D3" s="296"/>
    </row>
    <row r="4" spans="1:9" x14ac:dyDescent="0.25">
      <c r="D4" s="296"/>
    </row>
    <row r="5" spans="1:9" x14ac:dyDescent="0.25">
      <c r="D5" s="296"/>
    </row>
    <row r="6" spans="1:9" ht="45" x14ac:dyDescent="0.25">
      <c r="A6" s="337" t="s">
        <v>59</v>
      </c>
      <c r="B6" s="337" t="s">
        <v>54</v>
      </c>
      <c r="C6" s="337" t="s">
        <v>55</v>
      </c>
      <c r="D6" s="337" t="s">
        <v>60</v>
      </c>
      <c r="E6" s="337" t="s">
        <v>61</v>
      </c>
      <c r="F6" s="337" t="s">
        <v>56</v>
      </c>
      <c r="G6" s="337" t="s">
        <v>62</v>
      </c>
      <c r="H6" s="337" t="s">
        <v>11</v>
      </c>
      <c r="I6" s="338" t="s">
        <v>63</v>
      </c>
    </row>
    <row r="7" spans="1:9" ht="57" x14ac:dyDescent="0.25">
      <c r="A7" s="312">
        <v>1</v>
      </c>
      <c r="B7" s="300" t="s">
        <v>83</v>
      </c>
      <c r="C7" s="302" t="s">
        <v>84</v>
      </c>
      <c r="D7" s="340">
        <v>1</v>
      </c>
      <c r="E7" s="341">
        <v>1</v>
      </c>
      <c r="F7" s="342" t="s">
        <v>82</v>
      </c>
      <c r="G7" s="346"/>
      <c r="H7" s="303">
        <v>79.98</v>
      </c>
      <c r="I7" s="305"/>
    </row>
    <row r="8" spans="1:9" ht="21" x14ac:dyDescent="0.25">
      <c r="A8" s="345">
        <v>3</v>
      </c>
      <c r="B8" s="347" t="s">
        <v>85</v>
      </c>
      <c r="C8" s="348" t="s">
        <v>86</v>
      </c>
      <c r="D8" s="302">
        <v>1</v>
      </c>
      <c r="E8" s="303">
        <v>1</v>
      </c>
      <c r="F8" s="304" t="s">
        <v>82</v>
      </c>
      <c r="G8" s="310"/>
      <c r="H8" s="303">
        <v>33.5</v>
      </c>
      <c r="I8" s="305"/>
    </row>
    <row r="9" spans="1:9" ht="21" x14ac:dyDescent="0.25">
      <c r="A9" s="345">
        <v>4</v>
      </c>
      <c r="B9" s="347" t="s">
        <v>87</v>
      </c>
      <c r="C9" s="348" t="s">
        <v>88</v>
      </c>
      <c r="D9" s="302">
        <v>1</v>
      </c>
      <c r="E9" s="303">
        <v>1</v>
      </c>
      <c r="F9" s="349" t="s">
        <v>82</v>
      </c>
      <c r="G9" s="349"/>
      <c r="H9" s="303">
        <v>31.18</v>
      </c>
      <c r="I9" s="307"/>
    </row>
    <row r="10" spans="1:9" x14ac:dyDescent="0.25">
      <c r="A10" s="350"/>
      <c r="B10" s="347"/>
      <c r="C10" s="348"/>
      <c r="D10" s="302"/>
      <c r="E10" s="303"/>
      <c r="F10" s="349" t="s">
        <v>91</v>
      </c>
      <c r="H10" s="346"/>
      <c r="I10" s="307">
        <f>SUM(H7:H9)/100</f>
        <v>1.4465999999999999</v>
      </c>
    </row>
    <row r="11" spans="1:9" x14ac:dyDescent="0.25">
      <c r="A11" s="351">
        <v>5</v>
      </c>
      <c r="B11" s="300"/>
      <c r="C11" s="302" t="s">
        <v>73</v>
      </c>
      <c r="D11" s="302"/>
      <c r="E11" s="303">
        <v>0.13</v>
      </c>
      <c r="F11" s="349"/>
      <c r="G11" s="304"/>
      <c r="H11" s="346"/>
      <c r="I11" s="307">
        <f>I10*E11</f>
        <v>0.188058</v>
      </c>
    </row>
    <row r="12" spans="1:9" x14ac:dyDescent="0.25">
      <c r="A12" s="312">
        <v>6</v>
      </c>
      <c r="B12" s="352"/>
      <c r="C12" s="353" t="s">
        <v>74</v>
      </c>
      <c r="D12" s="354"/>
      <c r="E12" s="354">
        <v>0.1</v>
      </c>
      <c r="F12" s="349"/>
      <c r="G12" s="349"/>
      <c r="H12" s="303"/>
      <c r="I12" s="355">
        <f>(I10+I11)*E12</f>
        <v>0.16346579999999999</v>
      </c>
    </row>
    <row r="13" spans="1:9" x14ac:dyDescent="0.25">
      <c r="A13" s="312"/>
      <c r="B13" s="314" t="s">
        <v>92</v>
      </c>
      <c r="C13" s="312"/>
      <c r="D13" s="315"/>
      <c r="E13" s="316"/>
      <c r="F13" s="317" t="s">
        <v>24</v>
      </c>
      <c r="G13" s="318"/>
      <c r="H13" s="319"/>
      <c r="I13" s="320">
        <f>SUM(I7:I12)</f>
        <v>1.7981237999999999</v>
      </c>
    </row>
    <row r="15" spans="1:9" ht="22.5" x14ac:dyDescent="0.25">
      <c r="B15" s="323" t="s">
        <v>76</v>
      </c>
      <c r="C15" s="324" t="s">
        <v>77</v>
      </c>
    </row>
    <row r="21" spans="8:8" x14ac:dyDescent="0.25">
      <c r="H21" s="3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6</vt:i4>
      </vt:variant>
    </vt:vector>
  </HeadingPairs>
  <TitlesOfParts>
    <vt:vector size="16" baseType="lpstr">
      <vt:lpstr>BSIC019a</vt:lpstr>
      <vt:lpstr>BSIC019b</vt:lpstr>
      <vt:lpstr>BSIC032a</vt:lpstr>
      <vt:lpstr>BSIC032b</vt:lpstr>
      <vt:lpstr>BSIC034a</vt:lpstr>
      <vt:lpstr>BSIC034b</vt:lpstr>
      <vt:lpstr>NSIC142</vt:lpstr>
      <vt:lpstr>NSIC143a</vt:lpstr>
      <vt:lpstr>NSIC143b</vt:lpstr>
      <vt:lpstr>NSIC143c</vt:lpstr>
      <vt:lpstr>BSIC019a!Area_stampa</vt:lpstr>
      <vt:lpstr>BSIC019b!Area_stampa</vt:lpstr>
      <vt:lpstr>BSIC032a!Area_stampa</vt:lpstr>
      <vt:lpstr>BSIC032b!Area_stampa</vt:lpstr>
      <vt:lpstr>BSIC034a!Area_stampa</vt:lpstr>
      <vt:lpstr>BSIC034b!Area_stampa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Poggioli, Massimo</dc:creator>
  <cp:lastModifiedBy>Anfosso, Paolo</cp:lastModifiedBy>
  <dcterms:created xsi:type="dcterms:W3CDTF">2016-10-17T14:25:49Z</dcterms:created>
  <dcterms:modified xsi:type="dcterms:W3CDTF">2016-10-17T16:25:27Z</dcterms:modified>
</cp:coreProperties>
</file>